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\Work\NIk\"/>
    </mc:Choice>
  </mc:AlternateContent>
  <xr:revisionPtr revIDLastSave="0" documentId="8_{E5C8B271-1A33-4025-A50A-3C825A94D362}" xr6:coauthVersionLast="47" xr6:coauthVersionMax="47" xr10:uidLastSave="{00000000-0000-0000-0000-000000000000}"/>
  <bookViews>
    <workbookView xWindow="28680" yWindow="-120" windowWidth="29040" windowHeight="15840" tabRatio="908" xr2:uid="{00000000-000D-0000-FFFF-FFFF00000000}"/>
  </bookViews>
  <sheets>
    <sheet name="Прил1_ф1" sheetId="4" r:id="rId1"/>
    <sheet name="Прил2_ф1" sheetId="6" r:id="rId2"/>
    <sheet name="Прил2_ф3" sheetId="7" r:id="rId3"/>
    <sheet name="Прил3_ф1" sheetId="8" r:id="rId4"/>
    <sheet name="Прил3_ф2" sheetId="9" r:id="rId5"/>
    <sheet name="Прил4_ф1" sheetId="10" r:id="rId6"/>
    <sheet name="Прил4_ф2" sheetId="11" r:id="rId7"/>
    <sheet name="Прил4_ф3" sheetId="12" r:id="rId8"/>
    <sheet name="Прил4_ф4" sheetId="27" r:id="rId9"/>
    <sheet name="Прил4_ф5" sheetId="28" r:id="rId10"/>
    <sheet name="Прил5_ф1" sheetId="14" r:id="rId11"/>
    <sheet name="Прил6_ф1" sheetId="21" r:id="rId12"/>
    <sheet name="Прил7_ф1" sheetId="22" r:id="rId13"/>
    <sheet name="Прил8_ф1" sheetId="23" r:id="rId14"/>
    <sheet name="Прил9_ф1" sheetId="24" r:id="rId15"/>
    <sheet name="Прил10_ф1" sheetId="26" r:id="rId16"/>
  </sheets>
  <definedNames>
    <definedName name="OLE_LINK2" localSheetId="1">Прил2_ф1!$A$10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12" i="10" l="1"/>
  <c r="F15" i="27"/>
  <c r="I15" i="12"/>
  <c r="AD14" i="27" s="1"/>
  <c r="AD15" i="27" s="1"/>
  <c r="C12" i="7"/>
  <c r="G12" i="11" l="1"/>
  <c r="H12" i="11"/>
  <c r="R14" i="27" l="1"/>
  <c r="S14" i="27"/>
  <c r="T14" i="27"/>
  <c r="U14" i="27"/>
  <c r="V14" i="27"/>
  <c r="W14" i="27"/>
  <c r="X14" i="27"/>
  <c r="Y14" i="27"/>
  <c r="Z14" i="27"/>
  <c r="AA14" i="27"/>
  <c r="AB14" i="27"/>
  <c r="Q14" i="27"/>
  <c r="Q15" i="27" s="1"/>
  <c r="R15" i="27"/>
  <c r="S15" i="27"/>
  <c r="T15" i="27"/>
  <c r="U15" i="27"/>
  <c r="V15" i="27"/>
  <c r="W15" i="27"/>
  <c r="X15" i="27"/>
  <c r="Y15" i="27"/>
  <c r="Z15" i="27"/>
  <c r="AA15" i="27"/>
  <c r="AB15" i="27"/>
  <c r="O15" i="27"/>
  <c r="N15" i="27"/>
  <c r="M15" i="27"/>
  <c r="L15" i="27"/>
  <c r="K15" i="27"/>
  <c r="J15" i="27"/>
  <c r="I15" i="27"/>
  <c r="H15" i="27"/>
  <c r="G15" i="27"/>
  <c r="E15" i="27"/>
  <c r="D15" i="27"/>
  <c r="P14" i="27"/>
  <c r="AC14" i="27" s="1"/>
  <c r="D14" i="6"/>
  <c r="P15" i="27" l="1"/>
  <c r="AC15" i="27"/>
  <c r="D43" i="6"/>
  <c r="D23" i="6" l="1"/>
  <c r="D27" i="6" l="1"/>
  <c r="D15" i="6"/>
  <c r="C13" i="7" l="1"/>
  <c r="B13" i="7"/>
  <c r="D53" i="6" l="1"/>
  <c r="D47" i="6"/>
  <c r="D38" i="6"/>
  <c r="D35" i="6"/>
  <c r="D26" i="6" l="1"/>
  <c r="D12" i="6" s="1"/>
  <c r="D63" i="6" s="1"/>
</calcChain>
</file>

<file path=xl/sharedStrings.xml><?xml version="1.0" encoding="utf-8"?>
<sst xmlns="http://schemas.openxmlformats.org/spreadsheetml/2006/main" count="540" uniqueCount="362">
  <si>
    <t>Приложение N 1</t>
  </si>
  <si>
    <t>к приказу ФАС России</t>
  </si>
  <si>
    <t>Форма 1</t>
  </si>
  <si>
    <t>Наименование тарифа (ставки тарифа)</t>
  </si>
  <si>
    <t>Приказ ФАС России</t>
  </si>
  <si>
    <t>Дата ввода в действие</t>
  </si>
  <si>
    <t>Наименование территории (региона), или направления транспортировки, для которых установлен тариф</t>
  </si>
  <si>
    <t>Размер тарифа (ставки тарифа)</t>
  </si>
  <si>
    <t>N</t>
  </si>
  <si>
    <t>Наименование показателя</t>
  </si>
  <si>
    <t>Единицы измерения</t>
  </si>
  <si>
    <t>Итого</t>
  </si>
  <si>
    <t>Расходы на транспортировку газа по данным бухгалтерского учета, в том числе:</t>
  </si>
  <si>
    <t>тыс. руб.</t>
  </si>
  <si>
    <t>Фонд оплаты труда</t>
  </si>
  <si>
    <t>Отчисление на уплату страховых взносов</t>
  </si>
  <si>
    <t>Материальные затраты:</t>
  </si>
  <si>
    <t>электроэнергия</t>
  </si>
  <si>
    <t>коммунальные платежи (кроме электроэнергии)</t>
  </si>
  <si>
    <t>сырье и материалы</t>
  </si>
  <si>
    <t>топливо</t>
  </si>
  <si>
    <t>запасные части и инвентарь</t>
  </si>
  <si>
    <t>газ на собственные нужды и технологические потери</t>
  </si>
  <si>
    <t>Амортизация основных средств, в том числе</t>
  </si>
  <si>
    <t>амортизация трубопроводов и газораспределительных станций</t>
  </si>
  <si>
    <t>амортизация прочего имущества</t>
  </si>
  <si>
    <t>Прочие услуги</t>
  </si>
  <si>
    <t>Услуги сторонних организаций</t>
  </si>
  <si>
    <t>1.5.1.1</t>
  </si>
  <si>
    <t>услуги средств связи</t>
  </si>
  <si>
    <t>1.5.1.2</t>
  </si>
  <si>
    <t>оплата вневедомственной охраны</t>
  </si>
  <si>
    <t>1.5.1.3</t>
  </si>
  <si>
    <t>информационно-вычислительные услуги</t>
  </si>
  <si>
    <t>1.5.1.4</t>
  </si>
  <si>
    <t>аудиторские услуги</t>
  </si>
  <si>
    <t>1.5.1.5</t>
  </si>
  <si>
    <t>услуги технического обслуживания газопроводов</t>
  </si>
  <si>
    <t>1.5.1.6</t>
  </si>
  <si>
    <t>услуги диагностики</t>
  </si>
  <si>
    <t>1.5.1.7</t>
  </si>
  <si>
    <t>прочие услуги</t>
  </si>
  <si>
    <t>Аренда (лизинг), в том числе:</t>
  </si>
  <si>
    <t>1.5.2.1</t>
  </si>
  <si>
    <t>аренда газопроводов и газораспределительных станций</t>
  </si>
  <si>
    <t>1.5.2.2</t>
  </si>
  <si>
    <t>аренда прочего имущества</t>
  </si>
  <si>
    <t>Страхование, в том числе:</t>
  </si>
  <si>
    <t>1.5.3.1</t>
  </si>
  <si>
    <t>страхование опасного производственного объекта</t>
  </si>
  <si>
    <t>1.5.3.2</t>
  </si>
  <si>
    <t>страхование имущества</t>
  </si>
  <si>
    <t>1.5.3.3</t>
  </si>
  <si>
    <t>прочее страхование</t>
  </si>
  <si>
    <t>Капитальный ремонт</t>
  </si>
  <si>
    <t>Налоги в составе себестоимости, в том числе:</t>
  </si>
  <si>
    <t>1.5.5.1</t>
  </si>
  <si>
    <t>налог на имущество</t>
  </si>
  <si>
    <t>1.5.5.2</t>
  </si>
  <si>
    <t>транспортный налог</t>
  </si>
  <si>
    <t>1.5.5.3</t>
  </si>
  <si>
    <t>налог на землю</t>
  </si>
  <si>
    <t>Другие затраты, в том числе:</t>
  </si>
  <si>
    <t>1.5.6.1</t>
  </si>
  <si>
    <t>охрана труда и подготовка кадров</t>
  </si>
  <si>
    <t>1.5.6.2</t>
  </si>
  <si>
    <t>канцелярские и почтовые расходы</t>
  </si>
  <si>
    <t>1.5.6.3</t>
  </si>
  <si>
    <t>командировочные расходы</t>
  </si>
  <si>
    <t>1.5.6.4</t>
  </si>
  <si>
    <t>прочие</t>
  </si>
  <si>
    <t>Прочие доходы</t>
  </si>
  <si>
    <t>Прочие расходы</t>
  </si>
  <si>
    <t>Услуги банков</t>
  </si>
  <si>
    <t>Проценты по целевым кредитам</t>
  </si>
  <si>
    <t>Социальное развитие и выплаты социального характера</t>
  </si>
  <si>
    <t>Прочие</t>
  </si>
  <si>
    <t>Расходы из чистой прибыли, в том числе:</t>
  </si>
  <si>
    <t>Капитальные вложения</t>
  </si>
  <si>
    <t>Обслуживание привлеченного на долгосрочной основе капитала</t>
  </si>
  <si>
    <t>Дивиденды</t>
  </si>
  <si>
    <t>Налог на прибыль</t>
  </si>
  <si>
    <t>Общий объем тарифной выручки</t>
  </si>
  <si>
    <t>Справочная информация</t>
  </si>
  <si>
    <t>Численность персонала, занятого в регулируемом виде деятельности</t>
  </si>
  <si>
    <t>единиц</t>
  </si>
  <si>
    <t>Протяженность трубопроводов</t>
  </si>
  <si>
    <t>км</t>
  </si>
  <si>
    <t>Средняя загрузка трубопроводов</t>
  </si>
  <si>
    <t>%</t>
  </si>
  <si>
    <t>Количество компрессорных станций</t>
  </si>
  <si>
    <t>Суммарная мощность перекачивающих агрегатов</t>
  </si>
  <si>
    <t>МВт</t>
  </si>
  <si>
    <t>Количество газораспределительных станций</t>
  </si>
  <si>
    <t>Приложение N 2</t>
  </si>
  <si>
    <t xml:space="preserve">                                Информация</t>
  </si>
  <si>
    <t>1.2</t>
  </si>
  <si>
    <t>1.3</t>
  </si>
  <si>
    <t>1.3.1</t>
  </si>
  <si>
    <t>1.3.2</t>
  </si>
  <si>
    <t>1.3.4</t>
  </si>
  <si>
    <t>1.3.5</t>
  </si>
  <si>
    <t>1.3.6</t>
  </si>
  <si>
    <t>1.4</t>
  </si>
  <si>
    <t>1.1</t>
  </si>
  <si>
    <t>1.4.1</t>
  </si>
  <si>
    <t>1.4.2</t>
  </si>
  <si>
    <t>1.5</t>
  </si>
  <si>
    <t>1.5.1</t>
  </si>
  <si>
    <t>1.5.2</t>
  </si>
  <si>
    <t>1.5.3</t>
  </si>
  <si>
    <t>1.5.4</t>
  </si>
  <si>
    <t>1.5.5</t>
  </si>
  <si>
    <t>3.1</t>
  </si>
  <si>
    <t>3.2</t>
  </si>
  <si>
    <t>3.3</t>
  </si>
  <si>
    <t>3.4</t>
  </si>
  <si>
    <t>4.1</t>
  </si>
  <si>
    <t>4.2</t>
  </si>
  <si>
    <t>4.3</t>
  </si>
  <si>
    <t xml:space="preserve">                Информация об объемах транспортировки газа</t>
  </si>
  <si>
    <t>Наименование системы магистральных газопроводов (газопроводов-отводов), направлений транспортировки для которых установлен тариф</t>
  </si>
  <si>
    <r>
      <t>Объем транспортировки газа независимых организаций тыс.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</si>
  <si>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Итого:</t>
  </si>
  <si>
    <t>Форма 3</t>
  </si>
  <si>
    <t>Приложение N 3</t>
  </si>
  <si>
    <t>Информация</t>
  </si>
  <si>
    <t>об основных потребительских характеристиках регулируемых</t>
  </si>
  <si>
    <t>услуг и их соответствии стандартам качества</t>
  </si>
  <si>
    <t>Магистральные газопроводы</t>
  </si>
  <si>
    <t>Реквизиты</t>
  </si>
  <si>
    <t>рабочее давление свыше 2,5 до 10 МПа включительно</t>
  </si>
  <si>
    <t>рабочее давление свыше 1,2 до 2,5 МПа включительно</t>
  </si>
  <si>
    <t>на выходе из газораспределительных станций</t>
  </si>
  <si>
    <t>Сведения о лицензии</t>
  </si>
  <si>
    <t>Сведения о давлении (диапазоне давлений) газа на выходе из трубопроводов</t>
  </si>
  <si>
    <t>Форма 2</t>
  </si>
  <si>
    <t>о соответствии регулируемых услуг государственным и иным</t>
  </si>
  <si>
    <t>утвержденным стандартам качества</t>
  </si>
  <si>
    <t>Сведения о соответствии качества оказанных услуг государственным и иным стандартам</t>
  </si>
  <si>
    <t>Приложение N 4</t>
  </si>
  <si>
    <t>Наименование зоны входа</t>
  </si>
  <si>
    <t>Наименование магистрального трубопровода</t>
  </si>
  <si>
    <t>Точка входа</t>
  </si>
  <si>
    <t>Техническая мощность точки входа</t>
  </si>
  <si>
    <t>Объемы газа в соответствии с поступившими заявками</t>
  </si>
  <si>
    <t>Объемы газа в соответствии с удовлетворенными заявками</t>
  </si>
  <si>
    <t>Фактическая мощность магистрального трубопровода в конце зоны входа</t>
  </si>
  <si>
    <t>Свободная мощность магистрального трубопровода в конце зоны входа</t>
  </si>
  <si>
    <t>Наименование зоны выхода</t>
  </si>
  <si>
    <t>Точка выхода</t>
  </si>
  <si>
    <t>Техническая мощность точки выхода</t>
  </si>
  <si>
    <t>Потребитель, владелец газа</t>
  </si>
  <si>
    <t>Фактическая мощность магистрального трубопровода в начале зоны выхода</t>
  </si>
  <si>
    <t>Свободная мощность магистрального трубопровода в точке выхода</t>
  </si>
  <si>
    <t>Номер зоны выхода</t>
  </si>
  <si>
    <t>Номер и наименование зон входа</t>
  </si>
  <si>
    <t>...</t>
  </si>
  <si>
    <t>YY</t>
  </si>
  <si>
    <t>YYY</t>
  </si>
  <si>
    <t>Величина свободной мощности</t>
  </si>
  <si>
    <t>Лимитирующий участок</t>
  </si>
  <si>
    <t>Зона входа в магистральный газопровод</t>
  </si>
  <si>
    <t>Зона выхода из магистрального газопровода</t>
  </si>
  <si>
    <t>Поставщик газа/потребитель</t>
  </si>
  <si>
    <r>
      <t>Объемы газа в соответствии с поступившими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</si>
  <si>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Объемы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</si>
  <si>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r>
      <t>Свободная мощность магистральных трубопроводов,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</si>
  <si>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поступивших заявок на доступ к услугам по транспортировке газа по магистральному газопроводу, штук</t>
  </si>
  <si>
    <t>Количество отклоненных заявок на доступ к услугам по транспортировке газа по магистральному газопроводу, штук</t>
  </si>
  <si>
    <t>Количество заявок, находящихся на рассмотрении, на доступ к услугам по транспортировке газа по магистральному газопроводу, штук</t>
  </si>
  <si>
    <t>Количество удовлетворенных заявок на доступ к услугам по транспортировке газа по магистральному газопроводу, штук</t>
  </si>
  <si>
    <t>о регистрации и ходе реализации заявок на доступ к услугам</t>
  </si>
  <si>
    <t>по транспортировке газа по магистральным газопроводам</t>
  </si>
  <si>
    <t>Приложение N 5</t>
  </si>
  <si>
    <t>Приложение N 6</t>
  </si>
  <si>
    <t xml:space="preserve">           о регистрации и ходе реализации заявок на подключение</t>
  </si>
  <si>
    <t>Наименование магистрального газопровода и субъект Российской Федерации</t>
  </si>
  <si>
    <t>Сведения о поступивших заявках на подключение к магистральному газопроводу</t>
  </si>
  <si>
    <t>Сведения об отклоненных заявках на подключение к магистральному газопроводу</t>
  </si>
  <si>
    <t>Сведения о заявках на подключение к магистральному газопроводу, находящихся на рассмотрении</t>
  </si>
  <si>
    <t>Сведения об удовлетворенных заявках на подключение к магистральному газопроводу</t>
  </si>
  <si>
    <t>количество поданных заявок</t>
  </si>
  <si>
    <r>
      <t>запрашиваемый объем газа в соответствии с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</si>
  <si>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отклоненных заявок с детализацией оснований отказа</t>
  </si>
  <si>
    <r>
      <t>объем газа в соответствии с отклоненными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</si>
  <si>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количество заявок, находящихся на рассмотрении</t>
  </si>
  <si>
    <t>количество удовлетворенных заявок</t>
  </si>
  <si>
    <r>
      <t>объем газа в соответствии с удовлетворенными заявками, млн.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</si>
  <si>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отсутствие пропускной способности</t>
  </si>
  <si>
    <t>отсутствие документов, необходимых для рассмотрения</t>
  </si>
  <si>
    <t>Приложение N 7</t>
  </si>
  <si>
    <t xml:space="preserve">                  об условиях, на которых осуществляется</t>
  </si>
  <si>
    <t xml:space="preserve">            оказание регулируемых услуг по транспортировке газа</t>
  </si>
  <si>
    <t>Существенные условия договора об оказании услуг по транспортировке газа по магистральному газопроводу</t>
  </si>
  <si>
    <t>Сроки подачи заявок на оказание услуг по транспортировке газа по магистральному газопроводу</t>
  </si>
  <si>
    <t>Требования к содержанию заявок с указанием перечня необходимых для представления заявителем субъектам естественных монополий документов в целях получения доступа к услугам по транспортировке газа по магистральному газопроводу</t>
  </si>
  <si>
    <t>Приложение N 8</t>
  </si>
  <si>
    <t xml:space="preserve">        о порядке выполнения технологических, технических и других</t>
  </si>
  <si>
    <t xml:space="preserve">          мероприятий, связанных с подключением (присоединением)</t>
  </si>
  <si>
    <t>Наименование магистрального газопровода</t>
  </si>
  <si>
    <t>Перечень технологических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</si>
  <si>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технологических мероприятий, связанных с подключением (подсоединением) к магистральному газопроводу, и регламент их выполнения</t>
  </si>
  <si>
    <t>Перечень технических мероприятий, связанных с подключением (подсоединением) к магистральному газопроводу, и регламент их выполнения</t>
  </si>
  <si>
    <t>Порядок выполнения технических мероприятий, связанных с подключением (подсоединением) к магистральному газопроводу, и регламент их выполнения</t>
  </si>
  <si>
    <t>Перечень иных мероприятий, связанных с подключением (подсоединением) к магистральному газопроводу, и регламент их выполнения</t>
  </si>
  <si>
    <t>Порядок выполнения иных мероприятий, связанных с подключением (подсоединением) к магистральному газопроводу, и регламент их выполнения</t>
  </si>
  <si>
    <t>Приложение N 9</t>
  </si>
  <si>
    <t>Информация об инвестиционной программе</t>
  </si>
  <si>
    <t>Год окончания реализации инвестиционного проекта</t>
  </si>
  <si>
    <t>Полная сметная стоимость в соответствии с утвержденной проектной документацией</t>
  </si>
  <si>
    <t>Планируемое распределение объемов транспортировки газа по объекту капитального вложения</t>
  </si>
  <si>
    <t>Стоимостная оценка инвестиций, млн. руб. (без НДС)</t>
  </si>
  <si>
    <t>Остаток финансирования капитальных вложений в ценах отчетного периода, млн. рублей (без НДС)</t>
  </si>
  <si>
    <t>Основные проектные характеристики объектов капитального строительства</t>
  </si>
  <si>
    <t>План</t>
  </si>
  <si>
    <t>Факт/оценка факта</t>
  </si>
  <si>
    <t>на транспортировку газа в пределах Российской Федерации</t>
  </si>
  <si>
    <t>на транспортировку газа за пределы Российской Федерации</t>
  </si>
  <si>
    <t>Фактический/плановый объем финансирования инвестиций в отчетном периоде, в том числе</t>
  </si>
  <si>
    <t>протяженность линейной части трубопроводов, км</t>
  </si>
  <si>
    <t>диаметр (диапазон диаметров) трубопроводов, мм</t>
  </si>
  <si>
    <t>количество компрессорных станций, единиц</t>
  </si>
  <si>
    <t>количество газораспределительных станций, единиц</t>
  </si>
  <si>
    <t>суммарная мощность перекачивающих агрегатов, МВт</t>
  </si>
  <si>
    <t>в ценах, сложившихся ко времени составления сметной документации, млн. руб. (без НДС)</t>
  </si>
  <si>
    <t>месяц и год составления сметной документации</t>
  </si>
  <si>
    <r>
      <t>млрд. м</t>
    </r>
    <r>
      <rPr>
        <vertAlign val="superscript"/>
        <sz val="10"/>
        <color theme="1"/>
        <rFont val="Times New Roman"/>
        <family val="1"/>
        <charset val="204"/>
      </rPr>
      <t>3</t>
    </r>
  </si>
  <si>
    <t>всего, млн. руб.</t>
  </si>
  <si>
    <t>Факт</t>
  </si>
  <si>
    <t>Общая сумма инвестиций</t>
  </si>
  <si>
    <t>Сведения о строительстве, реконструкции объектов капитального строительства</t>
  </si>
  <si>
    <t>в том числе объекты капитального строительства в сфере транспортировки газа:</t>
  </si>
  <si>
    <t>новые объекты</t>
  </si>
  <si>
    <t>реконструируемые (модернизируемые) объекты</t>
  </si>
  <si>
    <t>Сведения о долгосрочных финансовых вложениях</t>
  </si>
  <si>
    <t>Сведения о приобретении внеоборотных активов</t>
  </si>
  <si>
    <t>Приложение N 10</t>
  </si>
  <si>
    <t xml:space="preserve">           о способах приобретения, стоимости и объемах товаров,</t>
  </si>
  <si>
    <t xml:space="preserve">          необходимых для оказания услуг по транспортировке газа</t>
  </si>
  <si>
    <t>Дата закупки</t>
  </si>
  <si>
    <t>Способ осуществления закупки</t>
  </si>
  <si>
    <t>Предмет закупки</t>
  </si>
  <si>
    <t>Цена за единицу товара, работ, услуг (тыс. руб.)</t>
  </si>
  <si>
    <t>Единица измерения</t>
  </si>
  <si>
    <t>Количество (объем товаров, работ, услуг)</t>
  </si>
  <si>
    <t>Поставщик (подрядная организация)</t>
  </si>
  <si>
    <t>Реквизиты документа</t>
  </si>
  <si>
    <t>Конкурентные закупки</t>
  </si>
  <si>
    <t>Неконкурентная закупка</t>
  </si>
  <si>
    <t>Торги</t>
  </si>
  <si>
    <t>Иной способ, установленный положением о закупке</t>
  </si>
  <si>
    <t>конкурс</t>
  </si>
  <si>
    <t>аукцион</t>
  </si>
  <si>
    <t>запрос котировок</t>
  </si>
  <si>
    <t>запрос предложений</t>
  </si>
  <si>
    <t>единственный поставщик (исполнитель, подрядчик)</t>
  </si>
  <si>
    <t>иное</t>
  </si>
  <si>
    <t>открытый конкурс</t>
  </si>
  <si>
    <t>конкурс в электронной форме</t>
  </si>
  <si>
    <t>закрытый конкурс</t>
  </si>
  <si>
    <t>открытый аукцион</t>
  </si>
  <si>
    <t>аукцион в электронной форме</t>
  </si>
  <si>
    <t>закрытый аукцион</t>
  </si>
  <si>
    <t>запрос котировок в электронной форме</t>
  </si>
  <si>
    <t>закрытый запрос котировок</t>
  </si>
  <si>
    <t>запрос предложений в электронной форме</t>
  </si>
  <si>
    <t>закрытый запрос предложений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</si>
  <si>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</si>
  <si>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</si>
  <si>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</si>
  <si>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</si>
  <si>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</si>
  <si>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</si>
  <si>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</si>
  <si>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</si>
  <si>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</si>
  <si>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</si>
  <si>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</si>
  <si>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</si>
  <si>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>в сфере оказания услуг</t>
  </si>
  <si>
    <t xml:space="preserve">              </t>
  </si>
  <si>
    <t>в сфере оказания услуг по транспортировке газа</t>
  </si>
  <si>
    <t xml:space="preserve"> в сфере оказания услуг по транспортировке газа</t>
  </si>
  <si>
    <t xml:space="preserve">         </t>
  </si>
  <si>
    <t>1.5.6.</t>
  </si>
  <si>
    <t>Сумма закупки (товаров, работ, услуг) (. руб.)</t>
  </si>
  <si>
    <t>от 08.12.2022 № 960/22</t>
  </si>
  <si>
    <t>Форма 4</t>
  </si>
  <si>
    <t>1.3.7.</t>
  </si>
  <si>
    <t>плата за негативное воздействие на окружающую среду</t>
  </si>
  <si>
    <t>Информация о тарифах КОГУП "Облкоммунсервис"</t>
  </si>
  <si>
    <t>130/23 от 14.03.2023</t>
  </si>
  <si>
    <t>12.04.2023</t>
  </si>
  <si>
    <t>Кировская область</t>
  </si>
  <si>
    <t>на услуги по транспортировке газа по магистральному газопроводу-отводу на территории Кировской области</t>
  </si>
  <si>
    <t>КОГУП "Облкоммунсервис"</t>
  </si>
  <si>
    <t>по транспортировке газа по магистральному газопроводу-отводу на территории Кировской области</t>
  </si>
  <si>
    <t>Магистральный газопровод-отвод п. Кумёны – п. Нижнеивкино – п. Мирный и ГРС в п. Мирный.</t>
  </si>
  <si>
    <t>по магистральному газопроводу-отводу на территории Кировской области</t>
  </si>
  <si>
    <t>о наличии (отсутствии) технической возможности доступа</t>
  </si>
  <si>
    <t>к регулируемым услугам по транспортировке газа</t>
  </si>
  <si>
    <t xml:space="preserve">по магистральному газопроводу-отводу  КОГУП "Облкоммунсервис" на территории Кировскойобласти в зонах входа </t>
  </si>
  <si>
    <t xml:space="preserve"> о наличии (отсутствии) технической возможности доступа</t>
  </si>
  <si>
    <t xml:space="preserve"> к регулируемым услугам по транспортировке газа</t>
  </si>
  <si>
    <t>по магистральному газопроводу-отводу  КОГУП "Облкоммунсервис" на территории Кировской области между зонами входа и выхода</t>
  </si>
  <si>
    <t xml:space="preserve"> Информация</t>
  </si>
  <si>
    <t>по магистральному газопроводу-отводу</t>
  </si>
  <si>
    <t>КОГУП "Облкоммунсервис" на территории Кировской области</t>
  </si>
  <si>
    <t xml:space="preserve"> ГРС  п. Мирный</t>
  </si>
  <si>
    <t xml:space="preserve">         к магистральным газопроводам КОГУП "Облкоммунсервис" на территории Кировской области</t>
  </si>
  <si>
    <t>по магистральным газопроводам КОГУП "Облкоммунсервис" на территории Кировской области</t>
  </si>
  <si>
    <t>к магистральным газопроводам КОГУП "Облкоммунсервис" на территории Кировской области</t>
  </si>
  <si>
    <t>на 2023  год в сфере транспортировки газа</t>
  </si>
  <si>
    <t>по магистральным газопроводам на территории Кировской области</t>
  </si>
  <si>
    <t>2.1</t>
  </si>
  <si>
    <t>5.1</t>
  </si>
  <si>
    <t>6.1</t>
  </si>
  <si>
    <t>ГРС в п. Мирный</t>
  </si>
  <si>
    <t>ГРС в п. Мирный 1,2 до 5.5 Мпа</t>
  </si>
  <si>
    <t>1,2 Мпа</t>
  </si>
  <si>
    <t>Газопро-вод КС«Вятская- Киров» 195.2 км.</t>
  </si>
  <si>
    <t>«Газопровод-отвод п. Кумены- п. Нижнеивкино - п. Мирный и ГРС в п. Мирный»</t>
  </si>
  <si>
    <t>Газо-провод КС«Вятская- Киров» 195.2 км.</t>
  </si>
  <si>
    <t xml:space="preserve">по магистральному газопроводу-отводу  КОГУП "Облкоммунсервис" на территории Кировской области в зонах входа </t>
  </si>
  <si>
    <t>«Газопро-вод-отвод п. Кумены- п. Нижне-ивкино - п. Мирный и ГРС в п. Мирный</t>
  </si>
  <si>
    <t>Газопровод КС«Вятская- Киров» 195.2 км</t>
  </si>
  <si>
    <t>ООО «Газпром
межрегионгаз»</t>
  </si>
  <si>
    <t>Газопровод КС«Вятская- Киров» 195.2 км.</t>
  </si>
  <si>
    <t xml:space="preserve">Информация </t>
  </si>
  <si>
    <t xml:space="preserve">по магистральным газопроводам для целей определения </t>
  </si>
  <si>
    <t xml:space="preserve">возможности технологического присоединения </t>
  </si>
  <si>
    <t>к газораспределительным сетям</t>
  </si>
  <si>
    <t>Наименование газораспределительной станции (участков магистрального газопровода, за исключением газопровода-отвода)</t>
  </si>
  <si>
    <t>Загрузка газораспределительной станции (участков магистрального газопровода, за исключением газопровода-отвода), тыс. м3/час</t>
  </si>
  <si>
    <t xml:space="preserve">Наличие уведомления газораспределительной организации (далее – ГРО) об отклоненных заявках и заключенных договоров в рамках догазификации со сроком технологического подключения при увеличении пропускной способности с указанием величины превышения (в % от пропускной способности газораспределительной станции) </t>
  </si>
  <si>
    <t>План мероприятий по увеличению пропускной способности</t>
  </si>
  <si>
    <t>Основание</t>
  </si>
  <si>
    <t>Срок мероприятий</t>
  </si>
  <si>
    <t>Параметры увеличения</t>
  </si>
  <si>
    <t>«Газопровод-отвод п. Кумены- п. Нижнеивкино – п. Мирный и ГРС в п. Мирный»</t>
  </si>
  <si>
    <t>Суммарный объем газа по действующим техническим условиям на подключение (в т.ч., суммарный объем газа в рамках догазификации), тыс. м3/час</t>
  </si>
  <si>
    <t>Наличие (дефицит) пропускной способности (в % от проектной мощности), тыс. м3/час</t>
  </si>
  <si>
    <t xml:space="preserve">Субъект Российской Федерации </t>
  </si>
  <si>
    <t>Проектная мощность (производи-тельность) газораспределительной станции (участков магистрального газопровода, за исключением газопровода-отвода), тыс. м3/час</t>
  </si>
  <si>
    <t>«Газопроводотвод п. Кумены- п. Нижнеивкино - п. Мирный и ГРС в п. Мирный» Кировская область, Оричевский район. пгт. Мирный</t>
  </si>
  <si>
    <t>Договор с ООО «Газпром Межрегион-газ»</t>
  </si>
  <si>
    <t>Лицензия № ВХ-47-801697 от 02.05.2017  г.  Бессрочно. Выдана: Федеральной службой по экологическому,техническому атомному надзору. ИНН / ОГРН 041093 / 1024301317655</t>
  </si>
  <si>
    <t>ООО «Газпром межрегионгаз»</t>
  </si>
  <si>
    <t>16000 м3/час</t>
  </si>
  <si>
    <t>АО « Газпром газораспределение Киров»-потребитель
ООО «Газпром
межрегионгаз»- владелец</t>
  </si>
  <si>
    <t xml:space="preserve"> по магистральным газопроводам  КОГУП "Облкоммунсервис" на территории Кировской области за 2024 год</t>
  </si>
  <si>
    <t>Магистральный газопровод-отвод п. Кумёны – п. Нижнеивкино – п. Мирный и ГРС в п. Мирный. Система менеджмента качества соответствует требованиям ГОСТ ISO 9001-2015. Сертификат соответствия № РОСС RU.3293.04TX00. Срок действия до 06.04.2025 г.</t>
  </si>
  <si>
    <t>3,5 до 5,5 Мпа</t>
  </si>
  <si>
    <t xml:space="preserve">Поставщик, владелец газа </t>
  </si>
  <si>
    <t xml:space="preserve">об основных показателях финансово-хозяйственной деятельности КОГУП "Облкоммунсервис" в сфере оказания услуг по транспортировке газа по магистральным трубопроводам на территории Кировской области за 2024 год </t>
  </si>
  <si>
    <t>Всего за 2026 г</t>
  </si>
  <si>
    <r>
      <t>Суммарный 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 xml:space="preserve">3 </t>
    </r>
    <r>
      <rPr>
        <sz val="10"/>
        <color theme="1"/>
        <rFont val="Times New Roman"/>
        <family val="1"/>
        <charset val="204"/>
      </rPr>
      <t>(февраль 2026)</t>
    </r>
  </si>
  <si>
    <r>
      <t>Объем транспортировки газа за исключением газа на собственные технологические нужды, тыс. м</t>
    </r>
    <r>
      <rPr>
        <vertAlign val="superscript"/>
        <sz val="10"/>
        <color theme="1"/>
        <rFont val="Times New Roman"/>
        <family val="1"/>
        <charset val="204"/>
      </rPr>
      <t>3</t>
    </r>
    <r>
      <rPr>
        <sz val="10"/>
        <color theme="1"/>
        <rFont val="Times New Roman"/>
        <family val="1"/>
        <charset val="204"/>
      </rPr>
      <t xml:space="preserve"> (февраль 2026)</t>
    </r>
  </si>
  <si>
    <t>1,4 млн.м3</t>
  </si>
  <si>
    <t>5,034 млн.м3 в месяц</t>
  </si>
  <si>
    <t>+ 46,82 %
+ 7 491,64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</si>
</sst>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0"/>
  </numFmts>
  <fonts count="12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vertAlign val="superscript"/>
      <sz val="10"/>
      <color theme="1"/>
      <name val="Times New Roman"/>
      <family val="1"/>
      <charset val="204"/>
    </font>
    <font>
      <sz val="10"/>
      <name val="MS Sans Serif"/>
      <family val="2"/>
      <charset val="204"/>
    </font>
    <font>
      <sz val="10"/>
      <name val="Times New Roman"/>
      <family val="1"/>
      <charset val="204"/>
    </font>
    <font>
      <sz val="8"/>
      <color theme="1"/>
      <name val="Times New Roman"/>
      <family val="1"/>
      <charset val="204"/>
    </font>
    <font>
      <sz val="12"/>
      <color theme="1"/>
      <name val="Cambria"/>
      <family val="1"/>
      <charset val="204"/>
      <scheme val="major"/>
    </font>
    <font>
      <sz val="11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rgb="FF000000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ont="0" applyFill="0" applyBorder="0" applyAlignment="0" applyProtection="0">
      <alignment vertical="top"/>
    </xf>
    <xf numFmtId="0" fontId="11" fillId="0" borderId="0" applyNumberFormat="0" applyFill="0" applyBorder="0" applyAlignment="0" applyProtection="0"/>
  </cellStyleXfs>
  <cellXfs count="69">
    <xf numFmtId="0" fontId="0" fillId="0" borderId="0" xfId="0"/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justify" vertical="center"/>
    </xf>
    <xf numFmtId="0" fontId="0" fillId="0" borderId="0" xfId="0" applyAlignment="1">
      <alignment vertical="center" shrinkToFi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justify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vertical="center"/>
    </xf>
    <xf numFmtId="49" fontId="4" fillId="0" borderId="1" xfId="1" applyNumberFormat="1" applyFont="1" applyFill="1" applyBorder="1" applyAlignment="1" applyProtection="1">
      <alignment horizontal="center" vertical="center" wrapText="1"/>
    </xf>
    <xf numFmtId="4" fontId="1" fillId="0" borderId="1" xfId="0" applyNumberFormat="1" applyFont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justify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1" fillId="2" borderId="1" xfId="0" applyNumberFormat="1" applyFont="1" applyFill="1" applyBorder="1" applyAlignment="1">
      <alignment horizontal="center" vertical="center" wrapText="1"/>
    </xf>
    <xf numFmtId="49" fontId="1" fillId="3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justify" vertical="center" wrapText="1"/>
    </xf>
    <xf numFmtId="0" fontId="1" fillId="3" borderId="1" xfId="0" applyFont="1" applyFill="1" applyBorder="1" applyAlignment="1">
      <alignment horizontal="center" vertical="center" wrapText="1"/>
    </xf>
    <xf numFmtId="4" fontId="1" fillId="3" borderId="1" xfId="0" applyNumberFormat="1" applyFont="1" applyFill="1" applyBorder="1" applyAlignment="1">
      <alignment horizontal="center" vertical="center" wrapText="1"/>
    </xf>
    <xf numFmtId="49" fontId="1" fillId="4" borderId="1" xfId="0" applyNumberFormat="1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justify" vertical="center" wrapText="1"/>
    </xf>
    <xf numFmtId="0" fontId="1" fillId="4" borderId="1" xfId="0" applyFont="1" applyFill="1" applyBorder="1" applyAlignment="1">
      <alignment horizontal="center" vertical="center" wrapText="1"/>
    </xf>
    <xf numFmtId="4" fontId="1" fillId="4" borderId="1" xfId="0" applyNumberFormat="1" applyFont="1" applyFill="1" applyBorder="1" applyAlignment="1">
      <alignment horizontal="center" vertical="center" wrapText="1"/>
    </xf>
    <xf numFmtId="4" fontId="0" fillId="0" borderId="0" xfId="0" applyNumberFormat="1" applyAlignment="1">
      <alignment vertical="center" shrinkToFit="1"/>
    </xf>
    <xf numFmtId="4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vertical="center" wrapText="1"/>
    </xf>
    <xf numFmtId="16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1" fillId="0" borderId="0" xfId="0" applyFont="1" applyAlignment="1">
      <alignment horizontal="left" vertical="center" indent="26"/>
    </xf>
    <xf numFmtId="0" fontId="0" fillId="0" borderId="0" xfId="0" applyBorder="1" applyAlignment="1">
      <alignment horizontal="center"/>
    </xf>
    <xf numFmtId="0" fontId="5" fillId="0" borderId="1" xfId="0" applyFont="1" applyBorder="1" applyAlignment="1">
      <alignment horizontal="center" vertical="center" wrapText="1"/>
    </xf>
    <xf numFmtId="4" fontId="1" fillId="5" borderId="1" xfId="0" applyNumberFormat="1" applyFont="1" applyFill="1" applyBorder="1" applyAlignment="1">
      <alignment horizontal="center" vertical="center" wrapText="1"/>
    </xf>
    <xf numFmtId="4" fontId="1" fillId="0" borderId="1" xfId="0" applyNumberFormat="1" applyFont="1" applyBorder="1" applyAlignment="1">
      <alignment vertical="center" wrapText="1"/>
    </xf>
    <xf numFmtId="0" fontId="1" fillId="0" borderId="1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/>
    </xf>
    <xf numFmtId="0" fontId="8" fillId="0" borderId="0" xfId="0" applyFont="1" applyAlignment="1">
      <alignment horizontal="left" vertical="center"/>
    </xf>
    <xf numFmtId="0" fontId="10" fillId="0" borderId="1" xfId="0" applyFont="1" applyBorder="1" applyAlignment="1">
      <alignment horizontal="center" vertical="center"/>
    </xf>
    <xf numFmtId="14" fontId="1" fillId="0" borderId="1" xfId="0" applyNumberFormat="1" applyFont="1" applyBorder="1" applyAlignment="1">
      <alignment horizontal="center" vertical="center" wrapText="1"/>
    </xf>
    <xf numFmtId="0" fontId="11" fillId="0" borderId="1" xfId="2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49" fontId="10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vertical="center" wrapText="1"/>
    </xf>
    <xf numFmtId="0" fontId="0" fillId="0" borderId="1" xfId="0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7" fillId="0" borderId="0" xfId="0" applyFont="1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</cellXfs>
  <cellStyles count="3">
    <cellStyle name="Гиперссылка" xfId="2" builtinId="8"/>
    <cellStyle name="Обычный" xfId="0" builtinId="0"/>
    <cellStyle name="Обычный_ФАКТ 2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59999389629810485"/>
    <pageSetUpPr fitToPage="1"/>
  </sheetPr>
  <dimension ref="A1:E11"/>
  <sheetViews>
    <sheetView tabSelected="1" zoomScale="110" zoomScaleNormal="110" workbookViewId="0">
      <selection activeCell="A11" sqref="A11"/>
    </sheetView>
  </sheetViews>
  <sheetFormatPr defaultColWidth="8.85546875" defaultRowHeight="15" x14ac:dyDescent="0.25"/>
  <cols>
    <col min="1" max="1" width="61.5703125" style="3" customWidth="1"/>
    <col min="2" max="2" width="21.140625" style="3" customWidth="1"/>
    <col min="3" max="3" width="21.5703125" style="3" customWidth="1"/>
    <col min="4" max="4" width="23.5703125" style="3" customWidth="1"/>
    <col min="5" max="5" width="19.7109375" style="3" bestFit="1" customWidth="1"/>
    <col min="6" max="8" width="19" style="3" customWidth="1"/>
    <col min="9" max="16384" width="8.85546875" style="3"/>
  </cols>
  <sheetData>
    <row r="1" spans="1:5" x14ac:dyDescent="0.25">
      <c r="E1" s="8" t="s">
        <v>0</v>
      </c>
    </row>
    <row r="2" spans="1:5" x14ac:dyDescent="0.25">
      <c r="E2" s="8" t="s">
        <v>1</v>
      </c>
    </row>
    <row r="3" spans="1:5" x14ac:dyDescent="0.25">
      <c r="E3" s="8" t="s">
        <v>287</v>
      </c>
    </row>
    <row r="4" spans="1:5" x14ac:dyDescent="0.25">
      <c r="E4" s="8" t="s">
        <v>2</v>
      </c>
    </row>
    <row r="6" spans="1:5" x14ac:dyDescent="0.25">
      <c r="B6" s="58" t="s">
        <v>291</v>
      </c>
      <c r="C6" s="59"/>
      <c r="D6" s="59"/>
    </row>
    <row r="7" spans="1:5" ht="26.25" customHeight="1" x14ac:dyDescent="0.25">
      <c r="B7" s="60" t="s">
        <v>295</v>
      </c>
      <c r="C7" s="61"/>
      <c r="D7" s="61"/>
    </row>
    <row r="8" spans="1:5" x14ac:dyDescent="0.25">
      <c r="B8" s="2"/>
    </row>
    <row r="9" spans="1:5" ht="51" x14ac:dyDescent="0.25">
      <c r="A9" s="30" t="s">
        <v>3</v>
      </c>
      <c r="B9" s="30" t="s">
        <v>4</v>
      </c>
      <c r="C9" s="30" t="s">
        <v>5</v>
      </c>
      <c r="D9" s="30" t="s">
        <v>6</v>
      </c>
      <c r="E9" s="30" t="s">
        <v>7</v>
      </c>
    </row>
    <row r="10" spans="1:5" x14ac:dyDescent="0.25">
      <c r="A10" s="30">
        <v>1</v>
      </c>
      <c r="B10" s="30">
        <v>2</v>
      </c>
      <c r="C10" s="30">
        <v>3</v>
      </c>
      <c r="D10" s="30">
        <v>4</v>
      </c>
      <c r="E10" s="30">
        <v>5</v>
      </c>
    </row>
    <row r="11" spans="1:5" ht="30.6" customHeight="1" x14ac:dyDescent="0.25">
      <c r="A11" s="30" t="s">
        <v>295</v>
      </c>
      <c r="B11" s="12" t="s">
        <v>292</v>
      </c>
      <c r="C11" s="12" t="s">
        <v>293</v>
      </c>
      <c r="D11" s="30" t="s">
        <v>294</v>
      </c>
      <c r="E11" s="30">
        <v>1301.08</v>
      </c>
    </row>
  </sheetData>
  <mergeCells count="2">
    <mergeCell ref="B6:D6"/>
    <mergeCell ref="B7:D7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B07A33-4BE6-4952-9510-7267872A30E0}">
  <dimension ref="A1:J15"/>
  <sheetViews>
    <sheetView workbookViewId="0">
      <selection activeCell="F15" sqref="F15"/>
    </sheetView>
  </sheetViews>
  <sheetFormatPr defaultRowHeight="15" x14ac:dyDescent="0.25"/>
  <cols>
    <col min="1" max="6" width="18.85546875" customWidth="1"/>
    <col min="7" max="7" width="36.85546875" customWidth="1"/>
    <col min="8" max="10" width="20.7109375" customWidth="1"/>
  </cols>
  <sheetData>
    <row r="1" spans="1:10" ht="15.75" x14ac:dyDescent="0.25">
      <c r="J1" s="50" t="s">
        <v>174</v>
      </c>
    </row>
    <row r="2" spans="1:10" ht="15.75" x14ac:dyDescent="0.25">
      <c r="J2" s="50" t="s">
        <v>1</v>
      </c>
    </row>
    <row r="3" spans="1:10" ht="15.75" x14ac:dyDescent="0.25">
      <c r="J3" s="50" t="s">
        <v>287</v>
      </c>
    </row>
    <row r="4" spans="1:10" ht="15.75" x14ac:dyDescent="0.25">
      <c r="J4" s="50" t="s">
        <v>288</v>
      </c>
    </row>
    <row r="5" spans="1:10" ht="15.75" x14ac:dyDescent="0.25">
      <c r="F5" s="44" t="s">
        <v>329</v>
      </c>
    </row>
    <row r="6" spans="1:10" ht="15.75" x14ac:dyDescent="0.25">
      <c r="F6" s="44" t="s">
        <v>300</v>
      </c>
    </row>
    <row r="7" spans="1:10" ht="15.75" x14ac:dyDescent="0.25">
      <c r="F7" s="44" t="s">
        <v>301</v>
      </c>
    </row>
    <row r="8" spans="1:10" ht="15.75" x14ac:dyDescent="0.25">
      <c r="F8" s="44" t="s">
        <v>330</v>
      </c>
    </row>
    <row r="9" spans="1:10" ht="15.75" x14ac:dyDescent="0.25">
      <c r="F9" s="44" t="s">
        <v>331</v>
      </c>
    </row>
    <row r="10" spans="1:10" ht="15.75" x14ac:dyDescent="0.25">
      <c r="F10" s="44" t="s">
        <v>332</v>
      </c>
    </row>
    <row r="12" spans="1:10" ht="195" x14ac:dyDescent="0.25">
      <c r="A12" s="48" t="s">
        <v>343</v>
      </c>
      <c r="B12" s="48" t="s">
        <v>333</v>
      </c>
      <c r="C12" s="48" t="s">
        <v>344</v>
      </c>
      <c r="D12" s="48" t="s">
        <v>334</v>
      </c>
      <c r="E12" s="48" t="s">
        <v>341</v>
      </c>
      <c r="F12" s="45" t="s">
        <v>342</v>
      </c>
      <c r="G12" s="45" t="s">
        <v>335</v>
      </c>
      <c r="H12" s="68" t="s">
        <v>336</v>
      </c>
      <c r="I12" s="68"/>
      <c r="J12" s="68"/>
    </row>
    <row r="13" spans="1:10" x14ac:dyDescent="0.25">
      <c r="A13" s="49">
        <v>1</v>
      </c>
      <c r="B13" s="49">
        <v>2</v>
      </c>
      <c r="C13" s="49">
        <v>3</v>
      </c>
      <c r="D13" s="49">
        <v>4</v>
      </c>
      <c r="E13" s="49">
        <v>5</v>
      </c>
      <c r="F13" s="49">
        <v>6</v>
      </c>
      <c r="G13" s="49">
        <v>7</v>
      </c>
      <c r="H13" s="49">
        <v>8</v>
      </c>
      <c r="I13" s="49">
        <v>9</v>
      </c>
      <c r="J13" s="49">
        <v>10</v>
      </c>
    </row>
    <row r="14" spans="1:10" ht="75" x14ac:dyDescent="0.25">
      <c r="A14" s="47" t="s">
        <v>294</v>
      </c>
      <c r="B14" s="48" t="s">
        <v>340</v>
      </c>
      <c r="C14" s="51">
        <v>16000</v>
      </c>
      <c r="D14" s="51"/>
      <c r="E14" s="51">
        <v>8508.36</v>
      </c>
      <c r="F14" s="55" t="s">
        <v>361</v>
      </c>
      <c r="G14" s="47"/>
      <c r="H14" s="47" t="s">
        <v>337</v>
      </c>
      <c r="I14" s="47" t="s">
        <v>338</v>
      </c>
      <c r="J14" s="48" t="s">
        <v>339</v>
      </c>
    </row>
    <row r="15" spans="1:10" ht="15.75" x14ac:dyDescent="0.25">
      <c r="F15" s="46"/>
    </row>
  </sheetData>
  <mergeCells count="1">
    <mergeCell ref="H12:J12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theme="6" tint="0.59999389629810485"/>
  </sheetPr>
  <dimension ref="A1:F12"/>
  <sheetViews>
    <sheetView zoomScale="115" zoomScaleNormal="115" workbookViewId="0">
      <selection activeCell="G17" sqref="G17"/>
    </sheetView>
  </sheetViews>
  <sheetFormatPr defaultRowHeight="15" x14ac:dyDescent="0.25"/>
  <cols>
    <col min="1" max="3" width="19.5703125" customWidth="1"/>
    <col min="4" max="6" width="21.140625" customWidth="1"/>
    <col min="7" max="10" width="13.7109375" customWidth="1"/>
  </cols>
  <sheetData>
    <row r="1" spans="1:6" x14ac:dyDescent="0.25">
      <c r="F1" s="8" t="s">
        <v>174</v>
      </c>
    </row>
    <row r="2" spans="1:6" x14ac:dyDescent="0.25">
      <c r="F2" s="8" t="s">
        <v>1</v>
      </c>
    </row>
    <row r="3" spans="1:6" x14ac:dyDescent="0.25">
      <c r="F3" s="8" t="s">
        <v>287</v>
      </c>
    </row>
    <row r="4" spans="1:6" x14ac:dyDescent="0.25">
      <c r="F4" s="8" t="s">
        <v>2</v>
      </c>
    </row>
    <row r="5" spans="1:6" x14ac:dyDescent="0.25">
      <c r="A5" s="58" t="s">
        <v>126</v>
      </c>
      <c r="B5" s="58"/>
      <c r="C5" s="58"/>
      <c r="D5" s="58"/>
      <c r="E5" s="58"/>
      <c r="F5" s="58"/>
    </row>
    <row r="6" spans="1:6" x14ac:dyDescent="0.25">
      <c r="A6" s="58" t="s">
        <v>172</v>
      </c>
      <c r="B6" s="58"/>
      <c r="C6" s="58"/>
      <c r="D6" s="58"/>
      <c r="E6" s="58"/>
      <c r="F6" s="58"/>
    </row>
    <row r="7" spans="1:6" x14ac:dyDescent="0.25">
      <c r="A7" s="58" t="s">
        <v>173</v>
      </c>
      <c r="B7" s="58"/>
      <c r="C7" s="58"/>
      <c r="D7" s="58"/>
      <c r="E7" s="58"/>
      <c r="F7" s="58"/>
    </row>
    <row r="8" spans="1:6" x14ac:dyDescent="0.25">
      <c r="A8" s="58" t="s">
        <v>308</v>
      </c>
      <c r="B8" s="58"/>
      <c r="C8" s="58"/>
      <c r="D8" s="58"/>
      <c r="E8" s="58"/>
      <c r="F8" s="58"/>
    </row>
    <row r="10" spans="1:6" ht="89.25" x14ac:dyDescent="0.25">
      <c r="A10" s="30" t="s">
        <v>162</v>
      </c>
      <c r="B10" s="30" t="s">
        <v>163</v>
      </c>
      <c r="C10" s="30" t="s">
        <v>168</v>
      </c>
      <c r="D10" s="30" t="s">
        <v>169</v>
      </c>
      <c r="E10" s="30" t="s">
        <v>170</v>
      </c>
      <c r="F10" s="30" t="s">
        <v>171</v>
      </c>
    </row>
    <row r="11" spans="1:6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</row>
    <row r="12" spans="1:6" ht="154.5" customHeight="1" x14ac:dyDescent="0.25">
      <c r="A12" s="32" t="s">
        <v>328</v>
      </c>
      <c r="B12" s="30" t="s">
        <v>309</v>
      </c>
      <c r="C12" s="30">
        <v>0</v>
      </c>
      <c r="D12" s="30">
        <v>0</v>
      </c>
      <c r="E12" s="30">
        <v>0</v>
      </c>
      <c r="F12" s="30">
        <v>0</v>
      </c>
    </row>
  </sheetData>
  <mergeCells count="4">
    <mergeCell ref="A5:F5"/>
    <mergeCell ref="A6:F6"/>
    <mergeCell ref="A7:F7"/>
    <mergeCell ref="A8:F8"/>
  </mergeCell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FFFF00"/>
  </sheetPr>
  <dimension ref="A1:J13"/>
  <sheetViews>
    <sheetView zoomScale="115" zoomScaleNormal="115" workbookViewId="0">
      <selection activeCell="A14" sqref="A14"/>
    </sheetView>
  </sheetViews>
  <sheetFormatPr defaultRowHeight="15" x14ac:dyDescent="0.25"/>
  <cols>
    <col min="1" max="1" width="19.5703125" customWidth="1"/>
    <col min="2" max="2" width="13.85546875" customWidth="1"/>
    <col min="3" max="3" width="15.85546875" customWidth="1"/>
    <col min="4" max="6" width="21.140625" customWidth="1"/>
    <col min="7" max="10" width="13.7109375" customWidth="1"/>
  </cols>
  <sheetData>
    <row r="1" spans="1:10" x14ac:dyDescent="0.25">
      <c r="J1" s="8" t="s">
        <v>175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2</v>
      </c>
    </row>
    <row r="5" spans="1:10" x14ac:dyDescent="0.25">
      <c r="A5" s="58" t="s">
        <v>95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x14ac:dyDescent="0.25">
      <c r="A6" s="58" t="s">
        <v>176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x14ac:dyDescent="0.25">
      <c r="A7" s="60" t="s">
        <v>310</v>
      </c>
      <c r="B7" s="60"/>
      <c r="C7" s="60"/>
      <c r="D7" s="60"/>
      <c r="E7" s="60"/>
      <c r="F7" s="60"/>
      <c r="G7" s="60"/>
      <c r="H7" s="60"/>
      <c r="I7" s="60"/>
      <c r="J7" s="60"/>
    </row>
    <row r="8" spans="1:10" x14ac:dyDescent="0.25">
      <c r="C8" s="8"/>
    </row>
    <row r="9" spans="1:10" ht="52.9" customHeight="1" x14ac:dyDescent="0.25">
      <c r="A9" s="62" t="s">
        <v>177</v>
      </c>
      <c r="B9" s="62" t="s">
        <v>178</v>
      </c>
      <c r="C9" s="62"/>
      <c r="D9" s="62" t="s">
        <v>179</v>
      </c>
      <c r="E9" s="62"/>
      <c r="F9" s="62"/>
      <c r="G9" s="62" t="s">
        <v>180</v>
      </c>
      <c r="H9" s="62"/>
      <c r="I9" s="62" t="s">
        <v>181</v>
      </c>
      <c r="J9" s="62"/>
    </row>
    <row r="10" spans="1:10" ht="28.15" customHeight="1" x14ac:dyDescent="0.25">
      <c r="A10" s="62"/>
      <c r="B10" s="62" t="s">
        <v>182</v>
      </c>
      <c r="C10" s="62" t="s">
        <v>183</v>
      </c>
      <c r="D10" s="62" t="s">
        <v>184</v>
      </c>
      <c r="E10" s="62"/>
      <c r="F10" s="62" t="s">
        <v>185</v>
      </c>
      <c r="G10" s="62" t="s">
        <v>186</v>
      </c>
      <c r="H10" s="62" t="s">
        <v>183</v>
      </c>
      <c r="I10" s="62" t="s">
        <v>187</v>
      </c>
      <c r="J10" s="62" t="s">
        <v>188</v>
      </c>
    </row>
    <row r="11" spans="1:10" ht="38.25" x14ac:dyDescent="0.25">
      <c r="A11" s="62"/>
      <c r="B11" s="62"/>
      <c r="C11" s="62"/>
      <c r="D11" s="30" t="s">
        <v>189</v>
      </c>
      <c r="E11" s="30" t="s">
        <v>190</v>
      </c>
      <c r="F11" s="62"/>
      <c r="G11" s="62"/>
      <c r="H11" s="62"/>
      <c r="I11" s="62"/>
      <c r="J11" s="62"/>
    </row>
    <row r="12" spans="1:10" x14ac:dyDescent="0.25">
      <c r="A12" s="30">
        <v>1</v>
      </c>
      <c r="B12" s="30">
        <v>2</v>
      </c>
      <c r="C12" s="30">
        <v>3</v>
      </c>
      <c r="D12" s="30">
        <v>4</v>
      </c>
      <c r="E12" s="30">
        <v>5</v>
      </c>
      <c r="F12" s="30">
        <v>6</v>
      </c>
      <c r="G12" s="30">
        <v>7</v>
      </c>
      <c r="H12" s="30">
        <v>8</v>
      </c>
      <c r="I12" s="30">
        <v>9</v>
      </c>
      <c r="J12" s="30">
        <v>10</v>
      </c>
    </row>
    <row r="13" spans="1:10" ht="118.5" customHeight="1" x14ac:dyDescent="0.25">
      <c r="A13" s="35" t="s">
        <v>345</v>
      </c>
      <c r="B13" s="30">
        <v>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</row>
  </sheetData>
  <mergeCells count="16">
    <mergeCell ref="A5:J5"/>
    <mergeCell ref="A6:J6"/>
    <mergeCell ref="A7:J7"/>
    <mergeCell ref="J10:J11"/>
    <mergeCell ref="A9:A11"/>
    <mergeCell ref="B9:C9"/>
    <mergeCell ref="D9:F9"/>
    <mergeCell ref="G9:H9"/>
    <mergeCell ref="I9:J9"/>
    <mergeCell ref="B10:B11"/>
    <mergeCell ref="C10:C11"/>
    <mergeCell ref="D10:E10"/>
    <mergeCell ref="F10:F11"/>
    <mergeCell ref="G10:G11"/>
    <mergeCell ref="H10:H11"/>
    <mergeCell ref="I10:I1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theme="6" tint="0.59999389629810485"/>
  </sheetPr>
  <dimension ref="A1:C13"/>
  <sheetViews>
    <sheetView zoomScaleNormal="100" workbookViewId="0">
      <selection activeCell="G30" sqref="G30"/>
    </sheetView>
  </sheetViews>
  <sheetFormatPr defaultRowHeight="15" x14ac:dyDescent="0.25"/>
  <cols>
    <col min="1" max="1" width="58.7109375" customWidth="1"/>
    <col min="2" max="2" width="28.7109375" customWidth="1"/>
    <col min="3" max="3" width="33.85546875" customWidth="1"/>
    <col min="4" max="6" width="21.140625" customWidth="1"/>
    <col min="7" max="10" width="13.7109375" customWidth="1"/>
  </cols>
  <sheetData>
    <row r="1" spans="1:3" x14ac:dyDescent="0.25">
      <c r="C1" s="8" t="s">
        <v>191</v>
      </c>
    </row>
    <row r="2" spans="1:3" x14ac:dyDescent="0.25">
      <c r="C2" s="8" t="s">
        <v>1</v>
      </c>
    </row>
    <row r="3" spans="1:3" x14ac:dyDescent="0.25">
      <c r="C3" s="8" t="s">
        <v>287</v>
      </c>
    </row>
    <row r="4" spans="1:3" x14ac:dyDescent="0.25">
      <c r="C4" s="8" t="s">
        <v>2</v>
      </c>
    </row>
    <row r="5" spans="1:3" s="10" customFormat="1" x14ac:dyDescent="0.25">
      <c r="A5" s="58" t="s">
        <v>95</v>
      </c>
      <c r="B5" s="58"/>
      <c r="C5" s="58"/>
    </row>
    <row r="6" spans="1:3" s="10" customFormat="1" x14ac:dyDescent="0.25">
      <c r="A6" s="58" t="s">
        <v>192</v>
      </c>
      <c r="B6" s="58"/>
      <c r="C6" s="58"/>
    </row>
    <row r="7" spans="1:3" s="10" customFormat="1" x14ac:dyDescent="0.25">
      <c r="A7" s="58" t="s">
        <v>193</v>
      </c>
      <c r="B7" s="58"/>
      <c r="C7" s="58"/>
    </row>
    <row r="8" spans="1:3" s="10" customFormat="1" x14ac:dyDescent="0.25">
      <c r="A8" s="58" t="s">
        <v>311</v>
      </c>
      <c r="B8" s="58"/>
      <c r="C8" s="58"/>
    </row>
    <row r="9" spans="1:3" s="10" customFormat="1" x14ac:dyDescent="0.25">
      <c r="B9" s="8"/>
    </row>
    <row r="10" spans="1:3" s="10" customFormat="1" x14ac:dyDescent="0.25">
      <c r="B10" s="8"/>
    </row>
    <row r="11" spans="1:3" ht="104.45" customHeight="1" x14ac:dyDescent="0.25">
      <c r="A11" s="30" t="s">
        <v>194</v>
      </c>
      <c r="B11" s="30" t="s">
        <v>195</v>
      </c>
      <c r="C11" s="30" t="s">
        <v>196</v>
      </c>
    </row>
    <row r="12" spans="1:3" x14ac:dyDescent="0.25">
      <c r="A12" s="30">
        <v>1</v>
      </c>
      <c r="B12" s="30">
        <v>2</v>
      </c>
      <c r="C12" s="30">
        <v>3</v>
      </c>
    </row>
    <row r="13" spans="1:3" x14ac:dyDescent="0.25">
      <c r="A13" s="30" t="s">
        <v>346</v>
      </c>
      <c r="B13" s="30"/>
      <c r="C13" s="30"/>
    </row>
  </sheetData>
  <mergeCells count="4">
    <mergeCell ref="A5:C5"/>
    <mergeCell ref="A6:C6"/>
    <mergeCell ref="A7:C7"/>
    <mergeCell ref="A8:C8"/>
  </mergeCells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FFFF00"/>
  </sheetPr>
  <dimension ref="A1:I14"/>
  <sheetViews>
    <sheetView zoomScale="85" zoomScaleNormal="85" workbookViewId="0">
      <selection activeCell="N27" sqref="N27"/>
    </sheetView>
  </sheetViews>
  <sheetFormatPr defaultRowHeight="15" x14ac:dyDescent="0.25"/>
  <cols>
    <col min="1" max="1" width="18.42578125" customWidth="1"/>
    <col min="2" max="2" width="26.85546875" customWidth="1"/>
    <col min="3" max="9" width="18.42578125" customWidth="1"/>
    <col min="10" max="10" width="13.7109375" customWidth="1"/>
  </cols>
  <sheetData>
    <row r="1" spans="1:9" x14ac:dyDescent="0.25">
      <c r="I1" s="8" t="s">
        <v>197</v>
      </c>
    </row>
    <row r="2" spans="1:9" x14ac:dyDescent="0.25">
      <c r="I2" s="8" t="s">
        <v>1</v>
      </c>
    </row>
    <row r="3" spans="1:9" x14ac:dyDescent="0.25">
      <c r="I3" s="8" t="s">
        <v>287</v>
      </c>
    </row>
    <row r="4" spans="1:9" x14ac:dyDescent="0.25">
      <c r="I4" s="8" t="s">
        <v>2</v>
      </c>
    </row>
    <row r="5" spans="1:9" x14ac:dyDescent="0.25">
      <c r="B5" s="8"/>
    </row>
    <row r="6" spans="1:9" x14ac:dyDescent="0.25">
      <c r="A6" s="58" t="s">
        <v>95</v>
      </c>
      <c r="B6" s="58"/>
      <c r="C6" s="58"/>
      <c r="D6" s="58"/>
      <c r="E6" s="58"/>
      <c r="F6" s="58"/>
      <c r="G6" s="58"/>
      <c r="H6" s="58"/>
      <c r="I6" s="58"/>
    </row>
    <row r="7" spans="1:9" x14ac:dyDescent="0.25">
      <c r="A7" s="58" t="s">
        <v>198</v>
      </c>
      <c r="B7" s="58"/>
      <c r="C7" s="58"/>
      <c r="D7" s="58"/>
      <c r="E7" s="58"/>
      <c r="F7" s="58"/>
      <c r="G7" s="58"/>
      <c r="H7" s="58"/>
      <c r="I7" s="58"/>
    </row>
    <row r="8" spans="1:9" x14ac:dyDescent="0.25">
      <c r="A8" s="58" t="s">
        <v>199</v>
      </c>
      <c r="B8" s="58"/>
      <c r="C8" s="58"/>
      <c r="D8" s="58"/>
      <c r="E8" s="58"/>
      <c r="F8" s="58"/>
      <c r="G8" s="58"/>
      <c r="H8" s="58"/>
      <c r="I8" s="58"/>
    </row>
    <row r="9" spans="1:9" x14ac:dyDescent="0.25">
      <c r="A9" s="60" t="s">
        <v>312</v>
      </c>
      <c r="B9" s="60"/>
      <c r="C9" s="60"/>
      <c r="D9" s="60"/>
      <c r="E9" s="60"/>
      <c r="F9" s="60"/>
      <c r="G9" s="60"/>
      <c r="H9" s="60"/>
      <c r="I9" s="60"/>
    </row>
    <row r="10" spans="1:9" x14ac:dyDescent="0.25">
      <c r="D10" s="8"/>
    </row>
    <row r="11" spans="1:9" x14ac:dyDescent="0.25">
      <c r="B11" s="8"/>
    </row>
    <row r="12" spans="1:9" ht="145.15" customHeight="1" x14ac:dyDescent="0.25">
      <c r="A12" s="30" t="s">
        <v>200</v>
      </c>
      <c r="B12" s="30" t="s">
        <v>162</v>
      </c>
      <c r="C12" s="30" t="s">
        <v>163</v>
      </c>
      <c r="D12" s="30" t="s">
        <v>201</v>
      </c>
      <c r="E12" s="30" t="s">
        <v>202</v>
      </c>
      <c r="F12" s="30" t="s">
        <v>203</v>
      </c>
      <c r="G12" s="30" t="s">
        <v>204</v>
      </c>
      <c r="H12" s="30" t="s">
        <v>205</v>
      </c>
      <c r="I12" s="30" t="s">
        <v>206</v>
      </c>
    </row>
    <row r="13" spans="1:9" x14ac:dyDescent="0.25">
      <c r="A13" s="30">
        <v>1</v>
      </c>
      <c r="B13" s="30">
        <v>2</v>
      </c>
      <c r="C13" s="30">
        <v>3</v>
      </c>
      <c r="D13" s="30">
        <v>4</v>
      </c>
      <c r="E13" s="30">
        <v>5</v>
      </c>
      <c r="F13" s="30">
        <v>6</v>
      </c>
      <c r="G13" s="30">
        <v>7</v>
      </c>
      <c r="H13" s="30">
        <v>8</v>
      </c>
      <c r="I13" s="30">
        <v>9</v>
      </c>
    </row>
    <row r="14" spans="1:9" ht="136.15" customHeight="1" x14ac:dyDescent="0.25">
      <c r="A14" s="30" t="s">
        <v>322</v>
      </c>
      <c r="B14" s="30" t="s">
        <v>326</v>
      </c>
      <c r="C14" s="30" t="s">
        <v>309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</row>
  </sheetData>
  <mergeCells count="4">
    <mergeCell ref="A6:I6"/>
    <mergeCell ref="A7:I7"/>
    <mergeCell ref="A8:I8"/>
    <mergeCell ref="A9:I9"/>
  </mergeCells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FFFF00"/>
  </sheetPr>
  <dimension ref="A1:T24"/>
  <sheetViews>
    <sheetView topLeftCell="A7" zoomScale="90" zoomScaleNormal="90" workbookViewId="0">
      <selection activeCell="T29" sqref="T29"/>
    </sheetView>
  </sheetViews>
  <sheetFormatPr defaultRowHeight="15" x14ac:dyDescent="0.25"/>
  <cols>
    <col min="1" max="1" width="9.140625" customWidth="1"/>
    <col min="2" max="2" width="36.28515625" customWidth="1"/>
    <col min="3" max="4" width="9.5703125" customWidth="1"/>
    <col min="5" max="5" width="13.28515625" customWidth="1"/>
    <col min="6" max="6" width="10.42578125" customWidth="1"/>
    <col min="7" max="11" width="8.7109375" customWidth="1"/>
    <col min="12" max="12" width="11.85546875" customWidth="1"/>
    <col min="13" max="13" width="12.28515625" customWidth="1"/>
    <col min="14" max="16" width="8.7109375" customWidth="1"/>
    <col min="17" max="18" width="10.85546875" customWidth="1"/>
    <col min="19" max="19" width="10.7109375" customWidth="1"/>
    <col min="20" max="20" width="11.7109375" customWidth="1"/>
  </cols>
  <sheetData>
    <row r="1" spans="1:20" x14ac:dyDescent="0.25">
      <c r="T1" s="8" t="s">
        <v>207</v>
      </c>
    </row>
    <row r="2" spans="1:20" x14ac:dyDescent="0.25">
      <c r="T2" s="8" t="s">
        <v>1</v>
      </c>
    </row>
    <row r="3" spans="1:20" x14ac:dyDescent="0.25">
      <c r="T3" s="8" t="s">
        <v>287</v>
      </c>
    </row>
    <row r="4" spans="1:20" x14ac:dyDescent="0.25">
      <c r="T4" s="8" t="s">
        <v>2</v>
      </c>
    </row>
    <row r="5" spans="1:20" x14ac:dyDescent="0.25">
      <c r="A5" s="58" t="s">
        <v>208</v>
      </c>
      <c r="B5" s="58"/>
      <c r="C5" s="58"/>
      <c r="D5" s="58"/>
      <c r="E5" s="58"/>
      <c r="F5" s="58"/>
      <c r="G5" s="58"/>
      <c r="H5" s="58"/>
      <c r="I5" s="58"/>
      <c r="J5" s="58"/>
      <c r="K5" s="58"/>
      <c r="L5" s="58"/>
      <c r="M5" s="58"/>
      <c r="N5" s="58"/>
      <c r="O5" s="58"/>
      <c r="P5" s="58"/>
      <c r="Q5" s="58"/>
      <c r="R5" s="58"/>
      <c r="S5" s="58"/>
      <c r="T5" s="58"/>
    </row>
    <row r="6" spans="1:20" x14ac:dyDescent="0.25">
      <c r="A6" s="58" t="s">
        <v>296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</row>
    <row r="7" spans="1:20" x14ac:dyDescent="0.25">
      <c r="A7" s="58" t="s">
        <v>313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</row>
    <row r="8" spans="1:20" x14ac:dyDescent="0.25">
      <c r="A8" s="58" t="s">
        <v>314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</row>
    <row r="10" spans="1:20" ht="77.45" customHeight="1" x14ac:dyDescent="0.25">
      <c r="A10" s="62" t="s">
        <v>8</v>
      </c>
      <c r="B10" s="62" t="s">
        <v>9</v>
      </c>
      <c r="C10" s="62" t="s">
        <v>209</v>
      </c>
      <c r="D10" s="62"/>
      <c r="E10" s="62" t="s">
        <v>210</v>
      </c>
      <c r="F10" s="62"/>
      <c r="G10" s="62" t="s">
        <v>211</v>
      </c>
      <c r="H10" s="62"/>
      <c r="I10" s="62"/>
      <c r="J10" s="62"/>
      <c r="K10" s="62" t="s">
        <v>212</v>
      </c>
      <c r="L10" s="62"/>
      <c r="M10" s="62"/>
      <c r="N10" s="62" t="s">
        <v>213</v>
      </c>
      <c r="O10" s="62"/>
      <c r="P10" s="62" t="s">
        <v>214</v>
      </c>
      <c r="Q10" s="62"/>
      <c r="R10" s="62"/>
      <c r="S10" s="62"/>
      <c r="T10" s="62"/>
    </row>
    <row r="11" spans="1:20" ht="62.45" customHeight="1" x14ac:dyDescent="0.25">
      <c r="A11" s="62"/>
      <c r="B11" s="62"/>
      <c r="C11" s="62" t="s">
        <v>215</v>
      </c>
      <c r="D11" s="62" t="s">
        <v>216</v>
      </c>
      <c r="E11" s="62"/>
      <c r="F11" s="62"/>
      <c r="G11" s="62" t="s">
        <v>217</v>
      </c>
      <c r="H11" s="62"/>
      <c r="I11" s="62" t="s">
        <v>218</v>
      </c>
      <c r="J11" s="62"/>
      <c r="K11" s="62" t="s">
        <v>219</v>
      </c>
      <c r="L11" s="62"/>
      <c r="M11" s="62"/>
      <c r="N11" s="62"/>
      <c r="O11" s="62"/>
      <c r="P11" s="62" t="s">
        <v>220</v>
      </c>
      <c r="Q11" s="62" t="s">
        <v>221</v>
      </c>
      <c r="R11" s="62" t="s">
        <v>222</v>
      </c>
      <c r="S11" s="62" t="s">
        <v>223</v>
      </c>
      <c r="T11" s="62" t="s">
        <v>224</v>
      </c>
    </row>
    <row r="12" spans="1:20" ht="102" x14ac:dyDescent="0.25">
      <c r="A12" s="62"/>
      <c r="B12" s="62"/>
      <c r="C12" s="62"/>
      <c r="D12" s="62"/>
      <c r="E12" s="30" t="s">
        <v>225</v>
      </c>
      <c r="F12" s="30" t="s">
        <v>226</v>
      </c>
      <c r="G12" s="30" t="s">
        <v>227</v>
      </c>
      <c r="H12" s="30" t="s">
        <v>89</v>
      </c>
      <c r="I12" s="30" t="s">
        <v>227</v>
      </c>
      <c r="J12" s="30" t="s">
        <v>89</v>
      </c>
      <c r="K12" s="30" t="s">
        <v>228</v>
      </c>
      <c r="L12" s="30" t="s">
        <v>217</v>
      </c>
      <c r="M12" s="30" t="s">
        <v>218</v>
      </c>
      <c r="N12" s="30" t="s">
        <v>215</v>
      </c>
      <c r="O12" s="30" t="s">
        <v>229</v>
      </c>
      <c r="P12" s="62"/>
      <c r="Q12" s="62"/>
      <c r="R12" s="62"/>
      <c r="S12" s="62"/>
      <c r="T12" s="62"/>
    </row>
    <row r="13" spans="1:20" x14ac:dyDescent="0.25">
      <c r="A13" s="30">
        <v>1</v>
      </c>
      <c r="B13" s="35" t="s">
        <v>230</v>
      </c>
      <c r="C13" s="30">
        <v>0</v>
      </c>
      <c r="D13" s="30">
        <v>0</v>
      </c>
      <c r="E13" s="30">
        <v>0</v>
      </c>
      <c r="F13" s="30">
        <v>0</v>
      </c>
      <c r="G13" s="30">
        <v>0</v>
      </c>
      <c r="H13" s="30">
        <v>0</v>
      </c>
      <c r="I13" s="30">
        <v>0</v>
      </c>
      <c r="J13" s="30">
        <v>0</v>
      </c>
      <c r="K13" s="30">
        <v>0</v>
      </c>
      <c r="L13" s="30">
        <v>0</v>
      </c>
      <c r="M13" s="30">
        <v>0</v>
      </c>
      <c r="N13" s="30">
        <v>0</v>
      </c>
      <c r="O13" s="30">
        <v>0</v>
      </c>
      <c r="P13" s="30">
        <v>0</v>
      </c>
      <c r="Q13" s="30">
        <v>0</v>
      </c>
      <c r="R13" s="30">
        <v>0</v>
      </c>
      <c r="S13" s="30">
        <v>0</v>
      </c>
      <c r="T13" s="30">
        <v>0</v>
      </c>
    </row>
    <row r="14" spans="1:20" ht="25.5" x14ac:dyDescent="0.25">
      <c r="A14" s="30">
        <v>2</v>
      </c>
      <c r="B14" s="35" t="s">
        <v>231</v>
      </c>
      <c r="C14" s="30">
        <v>0</v>
      </c>
      <c r="D14" s="30">
        <v>0</v>
      </c>
      <c r="E14" s="30">
        <v>0</v>
      </c>
      <c r="F14" s="30">
        <v>0</v>
      </c>
      <c r="G14" s="30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</row>
    <row r="15" spans="1:20" ht="38.25" x14ac:dyDescent="0.25">
      <c r="A15" s="6"/>
      <c r="B15" s="35" t="s">
        <v>232</v>
      </c>
      <c r="C15" s="30">
        <v>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30">
        <v>0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</row>
    <row r="16" spans="1:20" x14ac:dyDescent="0.25">
      <c r="A16" s="6" t="s">
        <v>315</v>
      </c>
      <c r="B16" s="35"/>
      <c r="C16" s="30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20" x14ac:dyDescent="0.25">
      <c r="A17" s="6">
        <v>3</v>
      </c>
      <c r="B17" s="35" t="s">
        <v>233</v>
      </c>
      <c r="C17" s="30">
        <v>0</v>
      </c>
      <c r="D17" s="30">
        <v>0</v>
      </c>
      <c r="E17" s="30">
        <v>0</v>
      </c>
      <c r="F17" s="30">
        <v>0</v>
      </c>
      <c r="G17" s="30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0</v>
      </c>
      <c r="Q17" s="30">
        <v>0</v>
      </c>
      <c r="R17" s="30">
        <v>0</v>
      </c>
      <c r="S17" s="30">
        <v>0</v>
      </c>
      <c r="T17" s="30">
        <v>0</v>
      </c>
    </row>
    <row r="18" spans="1:20" x14ac:dyDescent="0.25">
      <c r="A18" s="6" t="s">
        <v>113</v>
      </c>
      <c r="B18" s="35"/>
      <c r="C18" s="30"/>
      <c r="D18" s="35"/>
      <c r="E18" s="35"/>
      <c r="F18" s="35"/>
      <c r="G18" s="35"/>
      <c r="H18" s="35"/>
      <c r="I18" s="35"/>
      <c r="J18" s="35"/>
      <c r="K18" s="35"/>
      <c r="L18" s="35"/>
      <c r="M18" s="35"/>
      <c r="N18" s="35"/>
      <c r="O18" s="35"/>
      <c r="P18" s="35"/>
      <c r="Q18" s="35"/>
      <c r="R18" s="35"/>
      <c r="S18" s="35"/>
      <c r="T18" s="35"/>
    </row>
    <row r="19" spans="1:20" ht="25.5" x14ac:dyDescent="0.25">
      <c r="A19" s="6">
        <v>4</v>
      </c>
      <c r="B19" s="35" t="s">
        <v>234</v>
      </c>
      <c r="C19" s="30">
        <v>0</v>
      </c>
      <c r="D19" s="30">
        <v>0</v>
      </c>
      <c r="E19" s="30">
        <v>0</v>
      </c>
      <c r="F19" s="30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0">
        <v>0</v>
      </c>
      <c r="M19" s="30">
        <v>0</v>
      </c>
      <c r="N19" s="30">
        <v>0</v>
      </c>
      <c r="O19" s="30">
        <v>0</v>
      </c>
      <c r="P19" s="30">
        <v>0</v>
      </c>
      <c r="Q19" s="30">
        <v>0</v>
      </c>
      <c r="R19" s="30">
        <v>0</v>
      </c>
      <c r="S19" s="30">
        <v>0</v>
      </c>
      <c r="T19" s="30">
        <v>0</v>
      </c>
    </row>
    <row r="20" spans="1:20" x14ac:dyDescent="0.25">
      <c r="A20" s="6" t="s">
        <v>117</v>
      </c>
      <c r="B20" s="35"/>
      <c r="C20" s="30"/>
      <c r="D20" s="35"/>
      <c r="E20" s="35"/>
      <c r="F20" s="35"/>
      <c r="G20" s="35"/>
      <c r="H20" s="35"/>
      <c r="I20" s="35"/>
      <c r="J20" s="35"/>
      <c r="K20" s="35"/>
      <c r="L20" s="35"/>
      <c r="M20" s="35"/>
      <c r="N20" s="35"/>
      <c r="O20" s="35"/>
      <c r="P20" s="35"/>
      <c r="Q20" s="35"/>
      <c r="R20" s="35"/>
      <c r="S20" s="35"/>
      <c r="T20" s="35"/>
    </row>
    <row r="21" spans="1:20" ht="25.5" x14ac:dyDescent="0.25">
      <c r="A21" s="6">
        <v>5</v>
      </c>
      <c r="B21" s="35" t="s">
        <v>235</v>
      </c>
      <c r="C21" s="30">
        <v>0</v>
      </c>
      <c r="D21" s="30">
        <v>0</v>
      </c>
      <c r="E21" s="30">
        <v>0</v>
      </c>
      <c r="F21" s="30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0">
        <v>0</v>
      </c>
      <c r="M21" s="30">
        <v>0</v>
      </c>
      <c r="N21" s="30">
        <v>0</v>
      </c>
      <c r="O21" s="30">
        <v>0</v>
      </c>
      <c r="P21" s="30">
        <v>0</v>
      </c>
      <c r="Q21" s="30">
        <v>0</v>
      </c>
      <c r="R21" s="30">
        <v>0</v>
      </c>
      <c r="S21" s="30">
        <v>0</v>
      </c>
      <c r="T21" s="30">
        <v>0</v>
      </c>
    </row>
    <row r="22" spans="1:20" x14ac:dyDescent="0.25">
      <c r="A22" s="6" t="s">
        <v>316</v>
      </c>
      <c r="B22" s="35"/>
      <c r="C22" s="30"/>
      <c r="D22" s="35"/>
      <c r="E22" s="35"/>
      <c r="F22" s="35"/>
      <c r="G22" s="35"/>
      <c r="H22" s="35"/>
      <c r="I22" s="35"/>
      <c r="J22" s="35"/>
      <c r="K22" s="35"/>
      <c r="L22" s="35"/>
      <c r="M22" s="35"/>
      <c r="N22" s="35"/>
      <c r="O22" s="35"/>
      <c r="P22" s="35"/>
      <c r="Q22" s="35"/>
      <c r="R22" s="35"/>
      <c r="S22" s="35"/>
      <c r="T22" s="35"/>
    </row>
    <row r="23" spans="1:20" ht="25.5" x14ac:dyDescent="0.25">
      <c r="A23" s="6">
        <v>6</v>
      </c>
      <c r="B23" s="35" t="s">
        <v>236</v>
      </c>
      <c r="C23" s="30">
        <v>0</v>
      </c>
      <c r="D23" s="30">
        <v>0</v>
      </c>
      <c r="E23" s="30">
        <v>0</v>
      </c>
      <c r="F23" s="30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</row>
    <row r="24" spans="1:20" x14ac:dyDescent="0.25">
      <c r="A24" s="6" t="s">
        <v>317</v>
      </c>
      <c r="B24" s="35"/>
      <c r="C24" s="35"/>
      <c r="D24" s="35"/>
      <c r="E24" s="35"/>
      <c r="F24" s="35"/>
      <c r="G24" s="35"/>
      <c r="H24" s="35"/>
      <c r="I24" s="35"/>
      <c r="J24" s="35"/>
      <c r="K24" s="35"/>
      <c r="L24" s="35"/>
      <c r="M24" s="35"/>
      <c r="N24" s="35"/>
      <c r="O24" s="35"/>
      <c r="P24" s="35"/>
      <c r="Q24" s="35"/>
      <c r="R24" s="35"/>
      <c r="S24" s="35"/>
      <c r="T24" s="35"/>
    </row>
  </sheetData>
  <mergeCells count="22">
    <mergeCell ref="K10:M10"/>
    <mergeCell ref="A10:A12"/>
    <mergeCell ref="B10:B12"/>
    <mergeCell ref="C10:D10"/>
    <mergeCell ref="E10:F11"/>
    <mergeCell ref="G10:J10"/>
    <mergeCell ref="A5:T5"/>
    <mergeCell ref="A6:T6"/>
    <mergeCell ref="A7:T7"/>
    <mergeCell ref="A8:T8"/>
    <mergeCell ref="S11:S12"/>
    <mergeCell ref="T11:T12"/>
    <mergeCell ref="N10:O11"/>
    <mergeCell ref="P10:T10"/>
    <mergeCell ref="C11:C12"/>
    <mergeCell ref="D11:D12"/>
    <mergeCell ref="G11:H11"/>
    <mergeCell ref="I11:J11"/>
    <mergeCell ref="K11:M11"/>
    <mergeCell ref="P11:P12"/>
    <mergeCell ref="Q11:Q12"/>
    <mergeCell ref="R11:R12"/>
  </mergeCells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5" tint="0.59999389629810485"/>
    <pageSetUpPr fitToPage="1"/>
  </sheetPr>
  <dimension ref="A1:V24"/>
  <sheetViews>
    <sheetView zoomScale="70" zoomScaleNormal="70" workbookViewId="0">
      <selection activeCell="A17" sqref="A17:XFD27"/>
    </sheetView>
  </sheetViews>
  <sheetFormatPr defaultRowHeight="15" x14ac:dyDescent="0.25"/>
  <cols>
    <col min="1" max="1" width="9.140625" customWidth="1"/>
    <col min="2" max="2" width="10.7109375" customWidth="1"/>
    <col min="3" max="4" width="9.5703125" customWidth="1"/>
    <col min="5" max="5" width="10.28515625" customWidth="1"/>
    <col min="6" max="6" width="9.28515625" customWidth="1"/>
    <col min="7" max="7" width="11.7109375" customWidth="1"/>
    <col min="8" max="9" width="8.7109375" customWidth="1"/>
    <col min="10" max="10" width="10.42578125" customWidth="1"/>
    <col min="11" max="11" width="12.140625" customWidth="1"/>
    <col min="12" max="12" width="15.7109375" customWidth="1"/>
    <col min="13" max="13" width="12.28515625" customWidth="1"/>
    <col min="14" max="14" width="12.42578125" customWidth="1"/>
    <col min="15" max="15" width="12.140625" customWidth="1"/>
    <col min="16" max="16" width="18" customWidth="1"/>
    <col min="17" max="18" width="10.85546875" customWidth="1"/>
    <col min="19" max="19" width="13.28515625" customWidth="1"/>
    <col min="20" max="20" width="29.28515625" customWidth="1"/>
    <col min="21" max="21" width="37.7109375" customWidth="1"/>
    <col min="22" max="22" width="21.42578125" customWidth="1"/>
  </cols>
  <sheetData>
    <row r="1" spans="1:22" x14ac:dyDescent="0.25">
      <c r="V1" s="8" t="s">
        <v>237</v>
      </c>
    </row>
    <row r="2" spans="1:22" x14ac:dyDescent="0.25">
      <c r="V2" s="8" t="s">
        <v>1</v>
      </c>
    </row>
    <row r="3" spans="1:22" x14ac:dyDescent="0.25">
      <c r="V3" s="8" t="s">
        <v>287</v>
      </c>
    </row>
    <row r="4" spans="1:22" x14ac:dyDescent="0.25">
      <c r="V4" s="8" t="s">
        <v>2</v>
      </c>
    </row>
    <row r="5" spans="1:22" s="7" customFormat="1" x14ac:dyDescent="0.25">
      <c r="H5" s="8"/>
    </row>
    <row r="6" spans="1:22" s="7" customFormat="1" x14ac:dyDescent="0.25">
      <c r="A6" s="58" t="s">
        <v>95</v>
      </c>
      <c r="B6" s="58"/>
      <c r="C6" s="58"/>
      <c r="D6" s="58"/>
      <c r="E6" s="58"/>
      <c r="F6" s="58"/>
      <c r="G6" s="58"/>
      <c r="H6" s="58"/>
      <c r="I6" s="58"/>
      <c r="J6" s="58"/>
      <c r="K6" s="58"/>
      <c r="L6" s="58"/>
      <c r="M6" s="58"/>
      <c r="N6" s="58"/>
      <c r="O6" s="58"/>
      <c r="P6" s="58"/>
      <c r="Q6" s="58"/>
      <c r="R6" s="58"/>
      <c r="S6" s="58"/>
      <c r="T6" s="58"/>
      <c r="U6" s="58"/>
      <c r="V6" s="58"/>
    </row>
    <row r="7" spans="1:22" s="7" customFormat="1" x14ac:dyDescent="0.25">
      <c r="A7" s="58" t="s">
        <v>238</v>
      </c>
      <c r="B7" s="58"/>
      <c r="C7" s="58"/>
      <c r="D7" s="58"/>
      <c r="E7" s="58"/>
      <c r="F7" s="58"/>
      <c r="G7" s="58"/>
      <c r="H7" s="58"/>
      <c r="I7" s="58"/>
      <c r="J7" s="58"/>
      <c r="K7" s="58"/>
      <c r="L7" s="58"/>
      <c r="M7" s="58"/>
      <c r="N7" s="58"/>
      <c r="O7" s="58"/>
      <c r="P7" s="58"/>
      <c r="Q7" s="58"/>
      <c r="R7" s="58"/>
      <c r="S7" s="58"/>
      <c r="T7" s="58"/>
      <c r="U7" s="58"/>
      <c r="V7" s="58"/>
    </row>
    <row r="8" spans="1:22" s="7" customFormat="1" x14ac:dyDescent="0.25">
      <c r="A8" s="58" t="s">
        <v>239</v>
      </c>
      <c r="B8" s="58"/>
      <c r="C8" s="58"/>
      <c r="D8" s="58"/>
      <c r="E8" s="58"/>
      <c r="F8" s="58"/>
      <c r="G8" s="58"/>
      <c r="H8" s="58"/>
      <c r="I8" s="58"/>
      <c r="J8" s="58"/>
      <c r="K8" s="58"/>
      <c r="L8" s="58"/>
      <c r="M8" s="58"/>
      <c r="N8" s="58"/>
      <c r="O8" s="58"/>
      <c r="P8" s="58"/>
      <c r="Q8" s="58"/>
      <c r="R8" s="58"/>
      <c r="S8" s="58"/>
      <c r="T8" s="58"/>
      <c r="U8" s="58"/>
      <c r="V8" s="58"/>
    </row>
    <row r="9" spans="1:22" s="7" customFormat="1" x14ac:dyDescent="0.25">
      <c r="A9" s="58" t="s">
        <v>351</v>
      </c>
      <c r="B9" s="58"/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  <c r="P9" s="58"/>
      <c r="Q9" s="58"/>
      <c r="R9" s="58"/>
      <c r="S9" s="58"/>
      <c r="T9" s="58"/>
      <c r="U9" s="58"/>
      <c r="V9" s="58"/>
    </row>
    <row r="10" spans="1:22" s="7" customFormat="1" x14ac:dyDescent="0.25"/>
    <row r="11" spans="1:22" s="7" customFormat="1" x14ac:dyDescent="0.25">
      <c r="A11" s="62" t="s">
        <v>8</v>
      </c>
      <c r="B11" s="62" t="s">
        <v>240</v>
      </c>
      <c r="C11" s="62" t="s">
        <v>241</v>
      </c>
      <c r="D11" s="62"/>
      <c r="E11" s="62"/>
      <c r="F11" s="62"/>
      <c r="G11" s="62"/>
      <c r="H11" s="62"/>
      <c r="I11" s="62"/>
      <c r="J11" s="62"/>
      <c r="K11" s="62"/>
      <c r="L11" s="62"/>
      <c r="M11" s="62"/>
      <c r="N11" s="62"/>
      <c r="O11" s="62"/>
      <c r="P11" s="62" t="s">
        <v>242</v>
      </c>
      <c r="Q11" s="62" t="s">
        <v>243</v>
      </c>
      <c r="R11" s="62" t="s">
        <v>244</v>
      </c>
      <c r="S11" s="62" t="s">
        <v>245</v>
      </c>
      <c r="T11" s="62" t="s">
        <v>286</v>
      </c>
      <c r="U11" s="62" t="s">
        <v>246</v>
      </c>
      <c r="V11" s="62" t="s">
        <v>247</v>
      </c>
    </row>
    <row r="12" spans="1:22" s="7" customFormat="1" x14ac:dyDescent="0.25">
      <c r="A12" s="62"/>
      <c r="B12" s="62"/>
      <c r="C12" s="62" t="s">
        <v>248</v>
      </c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 t="s">
        <v>249</v>
      </c>
      <c r="O12" s="62"/>
      <c r="P12" s="62"/>
      <c r="Q12" s="62"/>
      <c r="R12" s="62"/>
      <c r="S12" s="62"/>
      <c r="T12" s="62"/>
      <c r="U12" s="62"/>
      <c r="V12" s="62"/>
    </row>
    <row r="13" spans="1:22" s="7" customFormat="1" x14ac:dyDescent="0.25">
      <c r="A13" s="62"/>
      <c r="B13" s="62"/>
      <c r="C13" s="62" t="s">
        <v>250</v>
      </c>
      <c r="D13" s="62"/>
      <c r="E13" s="62"/>
      <c r="F13" s="62"/>
      <c r="G13" s="62"/>
      <c r="H13" s="62"/>
      <c r="I13" s="62"/>
      <c r="J13" s="62"/>
      <c r="K13" s="62"/>
      <c r="L13" s="62"/>
      <c r="M13" s="62" t="s">
        <v>251</v>
      </c>
      <c r="N13" s="62"/>
      <c r="O13" s="62"/>
      <c r="P13" s="62"/>
      <c r="Q13" s="62"/>
      <c r="R13" s="62"/>
      <c r="S13" s="62"/>
      <c r="T13" s="62"/>
      <c r="U13" s="62"/>
      <c r="V13" s="62"/>
    </row>
    <row r="14" spans="1:22" s="7" customFormat="1" ht="25.9" customHeight="1" x14ac:dyDescent="0.25">
      <c r="A14" s="62"/>
      <c r="B14" s="62"/>
      <c r="C14" s="62" t="s">
        <v>252</v>
      </c>
      <c r="D14" s="62"/>
      <c r="E14" s="62"/>
      <c r="F14" s="62" t="s">
        <v>253</v>
      </c>
      <c r="G14" s="62"/>
      <c r="H14" s="62"/>
      <c r="I14" s="62" t="s">
        <v>254</v>
      </c>
      <c r="J14" s="62"/>
      <c r="K14" s="62" t="s">
        <v>255</v>
      </c>
      <c r="L14" s="62"/>
      <c r="M14" s="62"/>
      <c r="N14" s="62" t="s">
        <v>256</v>
      </c>
      <c r="O14" s="62" t="s">
        <v>257</v>
      </c>
      <c r="P14" s="62"/>
      <c r="Q14" s="62"/>
      <c r="R14" s="62"/>
      <c r="S14" s="62"/>
      <c r="T14" s="62"/>
      <c r="U14" s="62"/>
      <c r="V14" s="62"/>
    </row>
    <row r="15" spans="1:22" s="7" customFormat="1" ht="76.5" x14ac:dyDescent="0.25">
      <c r="A15" s="62"/>
      <c r="B15" s="62"/>
      <c r="C15" s="30" t="s">
        <v>258</v>
      </c>
      <c r="D15" s="30" t="s">
        <v>259</v>
      </c>
      <c r="E15" s="30" t="s">
        <v>260</v>
      </c>
      <c r="F15" s="30" t="s">
        <v>261</v>
      </c>
      <c r="G15" s="30" t="s">
        <v>262</v>
      </c>
      <c r="H15" s="30" t="s">
        <v>263</v>
      </c>
      <c r="I15" s="30" t="s">
        <v>264</v>
      </c>
      <c r="J15" s="30" t="s">
        <v>265</v>
      </c>
      <c r="K15" s="30" t="s">
        <v>266</v>
      </c>
      <c r="L15" s="30" t="s">
        <v>267</v>
      </c>
      <c r="M15" s="62"/>
      <c r="N15" s="62"/>
      <c r="O15" s="62"/>
      <c r="P15" s="62"/>
      <c r="Q15" s="62"/>
      <c r="R15" s="62"/>
      <c r="S15" s="62"/>
      <c r="T15" s="62"/>
      <c r="U15" s="62"/>
      <c r="V15" s="62"/>
    </row>
    <row r="16" spans="1:22" s="7" customFormat="1" x14ac:dyDescent="0.25">
      <c r="A16" s="30">
        <v>1</v>
      </c>
      <c r="B16" s="30">
        <v>2</v>
      </c>
      <c r="C16" s="30">
        <v>3</v>
      </c>
      <c r="D16" s="30">
        <v>4</v>
      </c>
      <c r="E16" s="30">
        <v>5</v>
      </c>
      <c r="F16" s="30">
        <v>6</v>
      </c>
      <c r="G16" s="30">
        <v>7</v>
      </c>
      <c r="H16" s="30">
        <v>8</v>
      </c>
      <c r="I16" s="30">
        <v>9</v>
      </c>
      <c r="J16" s="30">
        <v>10</v>
      </c>
      <c r="K16" s="30">
        <v>11</v>
      </c>
      <c r="L16" s="30">
        <v>12</v>
      </c>
      <c r="M16" s="30">
        <v>13</v>
      </c>
      <c r="N16" s="30">
        <v>14</v>
      </c>
      <c r="O16" s="30">
        <v>15</v>
      </c>
      <c r="P16" s="30">
        <v>16</v>
      </c>
      <c r="Q16" s="30">
        <v>17</v>
      </c>
      <c r="R16" s="30">
        <v>18</v>
      </c>
      <c r="S16" s="30">
        <v>19</v>
      </c>
      <c r="T16" s="30">
        <v>20</v>
      </c>
      <c r="U16" s="30">
        <v>21</v>
      </c>
      <c r="V16" s="30">
        <v>22</v>
      </c>
    </row>
    <row r="17" spans="1:22" s="7" customFormat="1" ht="48.75" customHeight="1" x14ac:dyDescent="0.25">
      <c r="A17" s="30"/>
      <c r="B17" s="52"/>
      <c r="C17" s="30"/>
      <c r="D17" s="30"/>
      <c r="E17" s="30"/>
      <c r="F17" s="30"/>
      <c r="G17" s="30"/>
      <c r="H17" s="30"/>
      <c r="I17" s="30"/>
      <c r="J17" s="30"/>
      <c r="K17" s="30"/>
      <c r="L17" s="32"/>
      <c r="M17" s="30"/>
      <c r="N17" s="30"/>
      <c r="O17" s="30"/>
      <c r="P17" s="30"/>
      <c r="Q17" s="30"/>
      <c r="R17" s="30"/>
      <c r="S17" s="30"/>
      <c r="T17" s="27"/>
      <c r="U17" s="28"/>
      <c r="V17" s="28"/>
    </row>
    <row r="18" spans="1:22" s="7" customFormat="1" ht="48.75" customHeight="1" x14ac:dyDescent="0.25">
      <c r="A18" s="30"/>
      <c r="B18" s="52"/>
      <c r="C18" s="30"/>
      <c r="D18" s="30"/>
      <c r="E18" s="30"/>
      <c r="F18" s="30"/>
      <c r="G18" s="30"/>
      <c r="H18" s="30"/>
      <c r="I18" s="30"/>
      <c r="J18" s="30"/>
      <c r="K18" s="30"/>
      <c r="L18" s="32"/>
      <c r="M18" s="30"/>
      <c r="N18" s="56"/>
      <c r="O18" s="32"/>
      <c r="P18" s="30"/>
      <c r="Q18" s="30"/>
      <c r="R18" s="30"/>
      <c r="S18" s="30"/>
      <c r="T18" s="27"/>
      <c r="U18" s="28"/>
      <c r="V18" s="28"/>
    </row>
    <row r="19" spans="1:22" s="7" customFormat="1" ht="48.75" customHeight="1" x14ac:dyDescent="0.25">
      <c r="A19" s="56"/>
      <c r="B19" s="52"/>
      <c r="C19" s="32"/>
      <c r="D19" s="32"/>
      <c r="E19" s="32"/>
      <c r="F19" s="32"/>
      <c r="G19" s="32"/>
      <c r="H19" s="32"/>
      <c r="I19" s="32"/>
      <c r="J19" s="32"/>
      <c r="K19" s="32"/>
      <c r="L19" s="32"/>
      <c r="M19" s="32"/>
      <c r="N19" s="56"/>
      <c r="O19" s="32"/>
      <c r="P19" s="32"/>
      <c r="Q19" s="32"/>
      <c r="R19" s="32"/>
      <c r="S19" s="32"/>
      <c r="T19" s="27"/>
      <c r="U19" s="28"/>
      <c r="V19" s="53"/>
    </row>
    <row r="20" spans="1:22" s="7" customFormat="1" ht="48.75" customHeight="1" x14ac:dyDescent="0.25">
      <c r="A20" s="56"/>
      <c r="B20" s="52"/>
      <c r="C20" s="32"/>
      <c r="D20" s="32"/>
      <c r="E20" s="32"/>
      <c r="F20" s="32"/>
      <c r="G20" s="32"/>
      <c r="H20" s="32"/>
      <c r="I20" s="32"/>
      <c r="J20" s="32"/>
      <c r="K20" s="32"/>
      <c r="L20" s="32"/>
      <c r="M20" s="32"/>
      <c r="N20" s="56"/>
      <c r="O20" s="32"/>
      <c r="P20" s="32"/>
      <c r="Q20" s="32"/>
      <c r="R20" s="32"/>
      <c r="S20" s="32"/>
      <c r="T20" s="27"/>
      <c r="U20" s="28"/>
      <c r="V20" s="53"/>
    </row>
    <row r="21" spans="1:22" s="7" customFormat="1" ht="48.75" customHeight="1" x14ac:dyDescent="0.25">
      <c r="A21" s="56"/>
      <c r="B21" s="52"/>
      <c r="C21" s="32"/>
      <c r="D21" s="32"/>
      <c r="E21" s="32"/>
      <c r="F21" s="32"/>
      <c r="G21" s="32"/>
      <c r="H21" s="32"/>
      <c r="I21" s="32"/>
      <c r="J21" s="32"/>
      <c r="K21" s="32"/>
      <c r="L21" s="32"/>
      <c r="M21" s="32"/>
      <c r="N21" s="56"/>
      <c r="O21" s="32"/>
      <c r="P21" s="32"/>
      <c r="Q21" s="32"/>
      <c r="R21" s="32"/>
      <c r="S21" s="32"/>
      <c r="T21" s="27"/>
      <c r="U21" s="28"/>
      <c r="V21" s="28"/>
    </row>
    <row r="22" spans="1:22" s="7" customFormat="1" ht="48.75" customHeight="1" x14ac:dyDescent="0.25">
      <c r="A22" s="56"/>
      <c r="B22" s="52"/>
      <c r="C22" s="43"/>
      <c r="D22" s="43"/>
      <c r="E22" s="43"/>
      <c r="F22" s="43"/>
      <c r="G22" s="43"/>
      <c r="H22" s="43"/>
      <c r="I22" s="43"/>
      <c r="J22" s="43"/>
      <c r="K22" s="43"/>
      <c r="L22" s="43"/>
      <c r="M22" s="43"/>
      <c r="N22" s="56"/>
      <c r="O22" s="43"/>
      <c r="P22" s="43"/>
      <c r="Q22" s="43"/>
      <c r="R22" s="43"/>
      <c r="S22" s="43"/>
      <c r="T22" s="27"/>
      <c r="U22" s="28"/>
      <c r="V22" s="28"/>
    </row>
    <row r="23" spans="1:22" s="7" customFormat="1" ht="48.75" customHeight="1" x14ac:dyDescent="0.25">
      <c r="A23" s="56"/>
      <c r="B23" s="52"/>
      <c r="C23" s="56"/>
      <c r="D23" s="56"/>
      <c r="E23" s="56"/>
      <c r="F23" s="56"/>
      <c r="G23" s="56"/>
      <c r="H23" s="56"/>
      <c r="I23" s="56"/>
      <c r="J23" s="56"/>
      <c r="K23" s="56"/>
      <c r="L23" s="56"/>
      <c r="M23" s="56"/>
      <c r="N23" s="56"/>
      <c r="O23" s="56"/>
      <c r="P23" s="56"/>
      <c r="Q23" s="56"/>
      <c r="R23" s="56"/>
      <c r="S23" s="56"/>
      <c r="T23" s="27"/>
      <c r="U23" s="28"/>
      <c r="V23" s="28"/>
    </row>
    <row r="24" spans="1:22" s="7" customFormat="1" ht="48.75" customHeight="1" x14ac:dyDescent="0.25">
      <c r="A24" s="56"/>
      <c r="B24" s="52"/>
      <c r="C24" s="56"/>
      <c r="D24" s="56"/>
      <c r="E24" s="56"/>
      <c r="F24" s="56"/>
      <c r="G24" s="56"/>
      <c r="H24" s="56"/>
      <c r="I24" s="56"/>
      <c r="J24" s="56"/>
      <c r="K24" s="56"/>
      <c r="L24" s="56"/>
      <c r="M24" s="56"/>
      <c r="N24" s="56"/>
      <c r="O24" s="56"/>
      <c r="P24" s="56"/>
      <c r="Q24" s="56"/>
      <c r="R24" s="56"/>
      <c r="S24" s="56"/>
      <c r="T24" s="27"/>
      <c r="U24" s="28"/>
      <c r="V24" s="28"/>
    </row>
  </sheetData>
  <mergeCells count="24">
    <mergeCell ref="V11:V15"/>
    <mergeCell ref="C12:M12"/>
    <mergeCell ref="N12:O13"/>
    <mergeCell ref="C13:L13"/>
    <mergeCell ref="M13:M15"/>
    <mergeCell ref="C14:E14"/>
    <mergeCell ref="F14:H14"/>
    <mergeCell ref="R11:R15"/>
    <mergeCell ref="A6:V6"/>
    <mergeCell ref="A7:V7"/>
    <mergeCell ref="A8:V8"/>
    <mergeCell ref="A9:V9"/>
    <mergeCell ref="A11:A15"/>
    <mergeCell ref="B11:B15"/>
    <mergeCell ref="C11:O11"/>
    <mergeCell ref="P11:P15"/>
    <mergeCell ref="Q11:Q15"/>
    <mergeCell ref="I14:J14"/>
    <mergeCell ref="K14:L14"/>
    <mergeCell ref="N14:N15"/>
    <mergeCell ref="O14:O15"/>
    <mergeCell ref="S11:S15"/>
    <mergeCell ref="T11:T15"/>
    <mergeCell ref="U11:U15"/>
  </mergeCells>
  <pageMargins left="0.11811023622047245" right="0.11811023622047245" top="0.74803149606299213" bottom="0.35433070866141736" header="0.31496062992125984" footer="0.31496062992125984"/>
  <pageSetup paperSize="9" scale="46" fitToHeight="2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9" tint="0.59999389629810485"/>
  </sheetPr>
  <dimension ref="A1:D70"/>
  <sheetViews>
    <sheetView zoomScale="120" zoomScaleNormal="120" workbookViewId="0">
      <selection activeCell="D23" sqref="D23"/>
    </sheetView>
  </sheetViews>
  <sheetFormatPr defaultColWidth="40.7109375" defaultRowHeight="15" x14ac:dyDescent="0.25"/>
  <cols>
    <col min="1" max="1" width="15.5703125" style="3" customWidth="1"/>
    <col min="2" max="2" width="50.140625" style="3" customWidth="1"/>
    <col min="3" max="3" width="19.140625" style="3" customWidth="1"/>
    <col min="4" max="4" width="19.85546875" style="3" bestFit="1" customWidth="1"/>
    <col min="5" max="5" width="12.140625" style="3" customWidth="1"/>
    <col min="6" max="16384" width="40.7109375" style="3"/>
  </cols>
  <sheetData>
    <row r="1" spans="1:4" x14ac:dyDescent="0.25">
      <c r="D1" s="8" t="s">
        <v>94</v>
      </c>
    </row>
    <row r="2" spans="1:4" x14ac:dyDescent="0.25">
      <c r="D2" s="8" t="s">
        <v>1</v>
      </c>
    </row>
    <row r="3" spans="1:4" x14ac:dyDescent="0.25">
      <c r="D3" s="8" t="s">
        <v>287</v>
      </c>
    </row>
    <row r="4" spans="1:4" x14ac:dyDescent="0.25">
      <c r="D4" s="8" t="s">
        <v>2</v>
      </c>
    </row>
    <row r="6" spans="1:4" x14ac:dyDescent="0.2">
      <c r="A6" s="63" t="s">
        <v>126</v>
      </c>
      <c r="B6" s="63"/>
      <c r="C6" s="63"/>
      <c r="D6" s="63"/>
    </row>
    <row r="7" spans="1:4" ht="34.5" customHeight="1" x14ac:dyDescent="0.25">
      <c r="A7" s="60" t="s">
        <v>355</v>
      </c>
      <c r="B7" s="60"/>
      <c r="C7" s="60"/>
      <c r="D7" s="60"/>
    </row>
    <row r="8" spans="1:4" x14ac:dyDescent="0.25">
      <c r="B8" s="29"/>
    </row>
    <row r="9" spans="1:4" x14ac:dyDescent="0.25">
      <c r="D9" s="26"/>
    </row>
    <row r="10" spans="1:4" x14ac:dyDescent="0.25">
      <c r="A10" s="4" t="s">
        <v>8</v>
      </c>
      <c r="B10" s="4" t="s">
        <v>9</v>
      </c>
      <c r="C10" s="4" t="s">
        <v>10</v>
      </c>
      <c r="D10" s="4" t="s">
        <v>11</v>
      </c>
    </row>
    <row r="11" spans="1:4" x14ac:dyDescent="0.25">
      <c r="A11" s="4">
        <v>1</v>
      </c>
      <c r="B11" s="4">
        <v>2</v>
      </c>
      <c r="C11" s="4">
        <v>3</v>
      </c>
      <c r="D11" s="4">
        <v>4</v>
      </c>
    </row>
    <row r="12" spans="1:4" ht="25.5" x14ac:dyDescent="0.25">
      <c r="A12" s="14">
        <v>1</v>
      </c>
      <c r="B12" s="15" t="s">
        <v>12</v>
      </c>
      <c r="C12" s="16" t="s">
        <v>13</v>
      </c>
      <c r="D12" s="17">
        <f>D13+D14+D15+D23+D26</f>
        <v>16238.36997292</v>
      </c>
    </row>
    <row r="13" spans="1:4" x14ac:dyDescent="0.25">
      <c r="A13" s="18" t="s">
        <v>104</v>
      </c>
      <c r="B13" s="19" t="s">
        <v>14</v>
      </c>
      <c r="C13" s="20" t="s">
        <v>13</v>
      </c>
      <c r="D13" s="21">
        <v>1165.59746</v>
      </c>
    </row>
    <row r="14" spans="1:4" x14ac:dyDescent="0.25">
      <c r="A14" s="18" t="s">
        <v>96</v>
      </c>
      <c r="B14" s="19" t="s">
        <v>15</v>
      </c>
      <c r="C14" s="20" t="s">
        <v>13</v>
      </c>
      <c r="D14" s="21">
        <f>D13*0.302</f>
        <v>352.01043291999997</v>
      </c>
    </row>
    <row r="15" spans="1:4" x14ac:dyDescent="0.25">
      <c r="A15" s="18" t="s">
        <v>97</v>
      </c>
      <c r="B15" s="19" t="s">
        <v>16</v>
      </c>
      <c r="C15" s="20" t="s">
        <v>13</v>
      </c>
      <c r="D15" s="21">
        <f>SUM(D16:D21)</f>
        <v>693.08690000000001</v>
      </c>
    </row>
    <row r="16" spans="1:4" x14ac:dyDescent="0.25">
      <c r="A16" s="6" t="s">
        <v>98</v>
      </c>
      <c r="B16" s="5" t="s">
        <v>17</v>
      </c>
      <c r="C16" s="4" t="s">
        <v>13</v>
      </c>
      <c r="D16" s="13">
        <v>551.15723000000003</v>
      </c>
    </row>
    <row r="17" spans="1:4" x14ac:dyDescent="0.25">
      <c r="A17" s="6" t="s">
        <v>99</v>
      </c>
      <c r="B17" s="5" t="s">
        <v>18</v>
      </c>
      <c r="C17" s="4" t="s">
        <v>13</v>
      </c>
      <c r="D17" s="13">
        <v>0</v>
      </c>
    </row>
    <row r="18" spans="1:4" x14ac:dyDescent="0.25">
      <c r="A18" s="6" t="s">
        <v>99</v>
      </c>
      <c r="B18" s="5" t="s">
        <v>19</v>
      </c>
      <c r="C18" s="4" t="s">
        <v>13</v>
      </c>
      <c r="D18" s="13">
        <v>59.136969999999998</v>
      </c>
    </row>
    <row r="19" spans="1:4" x14ac:dyDescent="0.25">
      <c r="A19" s="6" t="s">
        <v>100</v>
      </c>
      <c r="B19" s="5" t="s">
        <v>20</v>
      </c>
      <c r="C19" s="4" t="s">
        <v>13</v>
      </c>
      <c r="D19" s="13">
        <v>0</v>
      </c>
    </row>
    <row r="20" spans="1:4" x14ac:dyDescent="0.25">
      <c r="A20" s="6" t="s">
        <v>101</v>
      </c>
      <c r="B20" s="5" t="s">
        <v>21</v>
      </c>
      <c r="C20" s="4" t="s">
        <v>13</v>
      </c>
      <c r="D20" s="13">
        <v>0</v>
      </c>
    </row>
    <row r="21" spans="1:4" x14ac:dyDescent="0.25">
      <c r="A21" s="6" t="s">
        <v>102</v>
      </c>
      <c r="B21" s="5" t="s">
        <v>22</v>
      </c>
      <c r="C21" s="4" t="s">
        <v>13</v>
      </c>
      <c r="D21" s="13">
        <v>82.792699999999996</v>
      </c>
    </row>
    <row r="22" spans="1:4" x14ac:dyDescent="0.25">
      <c r="A22" s="6" t="s">
        <v>289</v>
      </c>
      <c r="B22" s="5" t="s">
        <v>290</v>
      </c>
      <c r="C22" s="4" t="s">
        <v>13</v>
      </c>
      <c r="D22" s="13">
        <v>0</v>
      </c>
    </row>
    <row r="23" spans="1:4" x14ac:dyDescent="0.25">
      <c r="A23" s="18" t="s">
        <v>103</v>
      </c>
      <c r="B23" s="19" t="s">
        <v>23</v>
      </c>
      <c r="C23" s="20" t="s">
        <v>13</v>
      </c>
      <c r="D23" s="21">
        <f>D24+D25</f>
        <v>0</v>
      </c>
    </row>
    <row r="24" spans="1:4" ht="25.5" x14ac:dyDescent="0.25">
      <c r="A24" s="6" t="s">
        <v>105</v>
      </c>
      <c r="B24" s="5" t="s">
        <v>24</v>
      </c>
      <c r="C24" s="4" t="s">
        <v>13</v>
      </c>
      <c r="D24" s="13">
        <v>0</v>
      </c>
    </row>
    <row r="25" spans="1:4" x14ac:dyDescent="0.25">
      <c r="A25" s="6" t="s">
        <v>106</v>
      </c>
      <c r="B25" s="5" t="s">
        <v>25</v>
      </c>
      <c r="C25" s="4" t="s">
        <v>13</v>
      </c>
      <c r="D25" s="13">
        <v>0</v>
      </c>
    </row>
    <row r="26" spans="1:4" x14ac:dyDescent="0.25">
      <c r="A26" s="18" t="s">
        <v>107</v>
      </c>
      <c r="B26" s="19" t="s">
        <v>26</v>
      </c>
      <c r="C26" s="20" t="s">
        <v>13</v>
      </c>
      <c r="D26" s="21">
        <f>D27+D35+D38+D42+D43+D47</f>
        <v>14027.67518</v>
      </c>
    </row>
    <row r="27" spans="1:4" x14ac:dyDescent="0.25">
      <c r="A27" s="22" t="s">
        <v>108</v>
      </c>
      <c r="B27" s="23" t="s">
        <v>27</v>
      </c>
      <c r="C27" s="24" t="s">
        <v>13</v>
      </c>
      <c r="D27" s="25">
        <f>SUM(D28:D34)</f>
        <v>5304.4337000000005</v>
      </c>
    </row>
    <row r="28" spans="1:4" x14ac:dyDescent="0.25">
      <c r="A28" s="6" t="s">
        <v>28</v>
      </c>
      <c r="B28" s="5" t="s">
        <v>29</v>
      </c>
      <c r="C28" s="4" t="s">
        <v>13</v>
      </c>
      <c r="D28" s="13">
        <v>0</v>
      </c>
    </row>
    <row r="29" spans="1:4" x14ac:dyDescent="0.25">
      <c r="A29" s="6" t="s">
        <v>30</v>
      </c>
      <c r="B29" s="5" t="s">
        <v>31</v>
      </c>
      <c r="C29" s="4" t="s">
        <v>13</v>
      </c>
      <c r="D29" s="13">
        <v>0</v>
      </c>
    </row>
    <row r="30" spans="1:4" x14ac:dyDescent="0.25">
      <c r="A30" s="6" t="s">
        <v>32</v>
      </c>
      <c r="B30" s="5" t="s">
        <v>33</v>
      </c>
      <c r="C30" s="4" t="s">
        <v>13</v>
      </c>
      <c r="D30" s="13">
        <v>0</v>
      </c>
    </row>
    <row r="31" spans="1:4" x14ac:dyDescent="0.25">
      <c r="A31" s="6" t="s">
        <v>34</v>
      </c>
      <c r="B31" s="5" t="s">
        <v>35</v>
      </c>
      <c r="C31" s="4" t="s">
        <v>13</v>
      </c>
      <c r="D31" s="13">
        <v>0</v>
      </c>
    </row>
    <row r="32" spans="1:4" x14ac:dyDescent="0.25">
      <c r="A32" s="6" t="s">
        <v>36</v>
      </c>
      <c r="B32" s="5" t="s">
        <v>37</v>
      </c>
      <c r="C32" s="4" t="s">
        <v>13</v>
      </c>
      <c r="D32" s="13">
        <v>5121.6213600000001</v>
      </c>
    </row>
    <row r="33" spans="1:4" x14ac:dyDescent="0.25">
      <c r="A33" s="6" t="s">
        <v>38</v>
      </c>
      <c r="B33" s="5" t="s">
        <v>39</v>
      </c>
      <c r="C33" s="4" t="s">
        <v>13</v>
      </c>
      <c r="D33" s="13">
        <v>0</v>
      </c>
    </row>
    <row r="34" spans="1:4" x14ac:dyDescent="0.25">
      <c r="A34" s="6" t="s">
        <v>40</v>
      </c>
      <c r="B34" s="5" t="s">
        <v>41</v>
      </c>
      <c r="C34" s="4" t="s">
        <v>13</v>
      </c>
      <c r="D34" s="13">
        <v>182.81234000000001</v>
      </c>
    </row>
    <row r="35" spans="1:4" x14ac:dyDescent="0.25">
      <c r="A35" s="22" t="s">
        <v>109</v>
      </c>
      <c r="B35" s="23" t="s">
        <v>42</v>
      </c>
      <c r="C35" s="24" t="s">
        <v>13</v>
      </c>
      <c r="D35" s="25">
        <f>D36+D37</f>
        <v>8702.841480000001</v>
      </c>
    </row>
    <row r="36" spans="1:4" x14ac:dyDescent="0.25">
      <c r="A36" s="6" t="s">
        <v>43</v>
      </c>
      <c r="B36" s="5" t="s">
        <v>44</v>
      </c>
      <c r="C36" s="4" t="s">
        <v>13</v>
      </c>
      <c r="D36" s="13">
        <v>8664.9562800000003</v>
      </c>
    </row>
    <row r="37" spans="1:4" x14ac:dyDescent="0.25">
      <c r="A37" s="6" t="s">
        <v>45</v>
      </c>
      <c r="B37" s="5" t="s">
        <v>46</v>
      </c>
      <c r="C37" s="4" t="s">
        <v>13</v>
      </c>
      <c r="D37" s="13">
        <v>37.885199999999998</v>
      </c>
    </row>
    <row r="38" spans="1:4" x14ac:dyDescent="0.25">
      <c r="A38" s="22" t="s">
        <v>110</v>
      </c>
      <c r="B38" s="23" t="s">
        <v>47</v>
      </c>
      <c r="C38" s="24" t="s">
        <v>13</v>
      </c>
      <c r="D38" s="25">
        <f>D39+D40+D41</f>
        <v>20.399999999999999</v>
      </c>
    </row>
    <row r="39" spans="1:4" x14ac:dyDescent="0.25">
      <c r="A39" s="6" t="s">
        <v>48</v>
      </c>
      <c r="B39" s="5" t="s">
        <v>49</v>
      </c>
      <c r="C39" s="4" t="s">
        <v>13</v>
      </c>
      <c r="D39" s="13">
        <v>0</v>
      </c>
    </row>
    <row r="40" spans="1:4" x14ac:dyDescent="0.25">
      <c r="A40" s="6" t="s">
        <v>50</v>
      </c>
      <c r="B40" s="5" t="s">
        <v>51</v>
      </c>
      <c r="C40" s="4" t="s">
        <v>13</v>
      </c>
      <c r="D40" s="13">
        <v>0</v>
      </c>
    </row>
    <row r="41" spans="1:4" x14ac:dyDescent="0.25">
      <c r="A41" s="6" t="s">
        <v>52</v>
      </c>
      <c r="B41" s="5" t="s">
        <v>53</v>
      </c>
      <c r="C41" s="4" t="s">
        <v>13</v>
      </c>
      <c r="D41" s="13">
        <v>20.399999999999999</v>
      </c>
    </row>
    <row r="42" spans="1:4" x14ac:dyDescent="0.25">
      <c r="A42" s="22" t="s">
        <v>111</v>
      </c>
      <c r="B42" s="23" t="s">
        <v>54</v>
      </c>
      <c r="C42" s="24" t="s">
        <v>13</v>
      </c>
      <c r="D42" s="25">
        <v>0</v>
      </c>
    </row>
    <row r="43" spans="1:4" x14ac:dyDescent="0.25">
      <c r="A43" s="22" t="s">
        <v>112</v>
      </c>
      <c r="B43" s="23" t="s">
        <v>55</v>
      </c>
      <c r="C43" s="24" t="s">
        <v>13</v>
      </c>
      <c r="D43" s="25">
        <f>D44+D45+D46</f>
        <v>0</v>
      </c>
    </row>
    <row r="44" spans="1:4" x14ac:dyDescent="0.25">
      <c r="A44" s="6" t="s">
        <v>56</v>
      </c>
      <c r="B44" s="5" t="s">
        <v>57</v>
      </c>
      <c r="C44" s="4" t="s">
        <v>13</v>
      </c>
      <c r="D44" s="13">
        <v>0</v>
      </c>
    </row>
    <row r="45" spans="1:4" x14ac:dyDescent="0.25">
      <c r="A45" s="6" t="s">
        <v>58</v>
      </c>
      <c r="B45" s="5" t="s">
        <v>59</v>
      </c>
      <c r="C45" s="4" t="s">
        <v>13</v>
      </c>
      <c r="D45" s="13">
        <v>0</v>
      </c>
    </row>
    <row r="46" spans="1:4" x14ac:dyDescent="0.25">
      <c r="A46" s="6" t="s">
        <v>60</v>
      </c>
      <c r="B46" s="5" t="s">
        <v>61</v>
      </c>
      <c r="C46" s="4" t="s">
        <v>13</v>
      </c>
      <c r="D46" s="13">
        <v>0</v>
      </c>
    </row>
    <row r="47" spans="1:4" x14ac:dyDescent="0.25">
      <c r="A47" s="22" t="s">
        <v>285</v>
      </c>
      <c r="B47" s="23" t="s">
        <v>62</v>
      </c>
      <c r="C47" s="24" t="s">
        <v>13</v>
      </c>
      <c r="D47" s="25">
        <f>D48+D49+D50+D51</f>
        <v>0</v>
      </c>
    </row>
    <row r="48" spans="1:4" x14ac:dyDescent="0.25">
      <c r="A48" s="6" t="s">
        <v>63</v>
      </c>
      <c r="B48" s="5" t="s">
        <v>64</v>
      </c>
      <c r="C48" s="4" t="s">
        <v>13</v>
      </c>
      <c r="D48" s="13">
        <v>0</v>
      </c>
    </row>
    <row r="49" spans="1:4" x14ac:dyDescent="0.25">
      <c r="A49" s="6" t="s">
        <v>65</v>
      </c>
      <c r="B49" s="5" t="s">
        <v>66</v>
      </c>
      <c r="C49" s="4" t="s">
        <v>13</v>
      </c>
      <c r="D49" s="13">
        <v>0</v>
      </c>
    </row>
    <row r="50" spans="1:4" x14ac:dyDescent="0.25">
      <c r="A50" s="6" t="s">
        <v>67</v>
      </c>
      <c r="B50" s="5" t="s">
        <v>68</v>
      </c>
      <c r="C50" s="4" t="s">
        <v>13</v>
      </c>
      <c r="D50" s="13">
        <v>0</v>
      </c>
    </row>
    <row r="51" spans="1:4" x14ac:dyDescent="0.25">
      <c r="A51" s="6" t="s">
        <v>69</v>
      </c>
      <c r="B51" s="5" t="s">
        <v>70</v>
      </c>
      <c r="C51" s="4" t="s">
        <v>13</v>
      </c>
      <c r="D51" s="13">
        <v>0</v>
      </c>
    </row>
    <row r="52" spans="1:4" x14ac:dyDescent="0.25">
      <c r="A52" s="14">
        <v>2</v>
      </c>
      <c r="B52" s="15" t="s">
        <v>71</v>
      </c>
      <c r="C52" s="16" t="s">
        <v>13</v>
      </c>
      <c r="D52" s="17">
        <v>0</v>
      </c>
    </row>
    <row r="53" spans="1:4" x14ac:dyDescent="0.25">
      <c r="A53" s="18">
        <v>3</v>
      </c>
      <c r="B53" s="19" t="s">
        <v>72</v>
      </c>
      <c r="C53" s="20" t="s">
        <v>13</v>
      </c>
      <c r="D53" s="21">
        <f>D54+D55+D56+D57</f>
        <v>0</v>
      </c>
    </row>
    <row r="54" spans="1:4" x14ac:dyDescent="0.25">
      <c r="A54" s="6" t="s">
        <v>113</v>
      </c>
      <c r="B54" s="5" t="s">
        <v>73</v>
      </c>
      <c r="C54" s="4" t="s">
        <v>13</v>
      </c>
      <c r="D54" s="13">
        <v>0</v>
      </c>
    </row>
    <row r="55" spans="1:4" x14ac:dyDescent="0.25">
      <c r="A55" s="6" t="s">
        <v>114</v>
      </c>
      <c r="B55" s="5" t="s">
        <v>74</v>
      </c>
      <c r="C55" s="4" t="s">
        <v>13</v>
      </c>
      <c r="D55" s="13">
        <v>0</v>
      </c>
    </row>
    <row r="56" spans="1:4" x14ac:dyDescent="0.25">
      <c r="A56" s="6" t="s">
        <v>115</v>
      </c>
      <c r="B56" s="5" t="s">
        <v>75</v>
      </c>
      <c r="C56" s="4" t="s">
        <v>13</v>
      </c>
      <c r="D56" s="13">
        <v>0</v>
      </c>
    </row>
    <row r="57" spans="1:4" x14ac:dyDescent="0.25">
      <c r="A57" s="6" t="s">
        <v>116</v>
      </c>
      <c r="B57" s="5" t="s">
        <v>76</v>
      </c>
      <c r="C57" s="4" t="s">
        <v>13</v>
      </c>
      <c r="D57" s="13">
        <v>0</v>
      </c>
    </row>
    <row r="58" spans="1:4" x14ac:dyDescent="0.25">
      <c r="A58" s="6">
        <v>4</v>
      </c>
      <c r="B58" s="5" t="s">
        <v>77</v>
      </c>
      <c r="C58" s="4" t="s">
        <v>13</v>
      </c>
      <c r="D58" s="13">
        <v>0</v>
      </c>
    </row>
    <row r="59" spans="1:4" x14ac:dyDescent="0.25">
      <c r="A59" s="6" t="s">
        <v>117</v>
      </c>
      <c r="B59" s="5" t="s">
        <v>78</v>
      </c>
      <c r="C59" s="4" t="s">
        <v>13</v>
      </c>
      <c r="D59" s="13">
        <v>0</v>
      </c>
    </row>
    <row r="60" spans="1:4" ht="25.5" x14ac:dyDescent="0.25">
      <c r="A60" s="6" t="s">
        <v>118</v>
      </c>
      <c r="B60" s="5" t="s">
        <v>79</v>
      </c>
      <c r="C60" s="4" t="s">
        <v>13</v>
      </c>
      <c r="D60" s="13">
        <v>0</v>
      </c>
    </row>
    <row r="61" spans="1:4" x14ac:dyDescent="0.25">
      <c r="A61" s="6" t="s">
        <v>119</v>
      </c>
      <c r="B61" s="5" t="s">
        <v>80</v>
      </c>
      <c r="C61" s="4" t="s">
        <v>13</v>
      </c>
      <c r="D61" s="13">
        <v>0</v>
      </c>
    </row>
    <row r="62" spans="1:4" x14ac:dyDescent="0.25">
      <c r="A62" s="6">
        <v>5</v>
      </c>
      <c r="B62" s="5" t="s">
        <v>81</v>
      </c>
      <c r="C62" s="4" t="s">
        <v>13</v>
      </c>
      <c r="D62" s="13">
        <v>0</v>
      </c>
    </row>
    <row r="63" spans="1:4" x14ac:dyDescent="0.25">
      <c r="A63" s="14">
        <v>6</v>
      </c>
      <c r="B63" s="15" t="s">
        <v>82</v>
      </c>
      <c r="C63" s="16" t="s">
        <v>13</v>
      </c>
      <c r="D63" s="17">
        <f>D12+D53</f>
        <v>16238.36997292</v>
      </c>
    </row>
    <row r="64" spans="1:4" ht="14.45" customHeight="1" x14ac:dyDescent="0.25">
      <c r="A64" s="62" t="s">
        <v>83</v>
      </c>
      <c r="B64" s="62"/>
      <c r="C64" s="62"/>
      <c r="D64" s="62"/>
    </row>
    <row r="65" spans="1:4" ht="25.5" x14ac:dyDescent="0.25">
      <c r="A65" s="4">
        <v>1</v>
      </c>
      <c r="B65" s="5" t="s">
        <v>84</v>
      </c>
      <c r="C65" s="4" t="s">
        <v>85</v>
      </c>
      <c r="D65" s="13">
        <v>2</v>
      </c>
    </row>
    <row r="66" spans="1:4" x14ac:dyDescent="0.25">
      <c r="A66" s="4">
        <v>2</v>
      </c>
      <c r="B66" s="5" t="s">
        <v>86</v>
      </c>
      <c r="C66" s="4" t="s">
        <v>87</v>
      </c>
      <c r="D66" s="13">
        <v>98</v>
      </c>
    </row>
    <row r="67" spans="1:4" x14ac:dyDescent="0.25">
      <c r="A67" s="4">
        <v>3</v>
      </c>
      <c r="B67" s="5" t="s">
        <v>88</v>
      </c>
      <c r="C67" s="4" t="s">
        <v>89</v>
      </c>
      <c r="D67" s="13">
        <v>10</v>
      </c>
    </row>
    <row r="68" spans="1:4" x14ac:dyDescent="0.25">
      <c r="A68" s="4">
        <v>4</v>
      </c>
      <c r="B68" s="5" t="s">
        <v>90</v>
      </c>
      <c r="C68" s="4" t="s">
        <v>85</v>
      </c>
      <c r="D68" s="13">
        <v>0</v>
      </c>
    </row>
    <row r="69" spans="1:4" x14ac:dyDescent="0.25">
      <c r="A69" s="4">
        <v>5</v>
      </c>
      <c r="B69" s="5" t="s">
        <v>91</v>
      </c>
      <c r="C69" s="4" t="s">
        <v>92</v>
      </c>
      <c r="D69" s="13">
        <v>0</v>
      </c>
    </row>
    <row r="70" spans="1:4" x14ac:dyDescent="0.25">
      <c r="A70" s="4">
        <v>6</v>
      </c>
      <c r="B70" s="5" t="s">
        <v>93</v>
      </c>
      <c r="C70" s="4" t="s">
        <v>85</v>
      </c>
      <c r="D70" s="13">
        <v>1</v>
      </c>
    </row>
  </sheetData>
  <mergeCells count="3">
    <mergeCell ref="A64:D64"/>
    <mergeCell ref="A6:D6"/>
    <mergeCell ref="A7:D7"/>
  </mergeCells>
  <pageMargins left="0.70866141732283472" right="0.70866141732283472" top="0.74803149606299213" bottom="0.74803149606299213" header="0.31496062992125984" footer="0.31496062992125984"/>
  <pageSetup paperSize="9" scale="81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3" tint="0.59999389629810485"/>
    <pageSetUpPr fitToPage="1"/>
  </sheetPr>
  <dimension ref="A1:D13"/>
  <sheetViews>
    <sheetView zoomScaleNormal="100" workbookViewId="0">
      <selection activeCell="B13" sqref="B13"/>
    </sheetView>
  </sheetViews>
  <sheetFormatPr defaultRowHeight="15" x14ac:dyDescent="0.25"/>
  <cols>
    <col min="1" max="12" width="25.7109375" customWidth="1"/>
  </cols>
  <sheetData>
    <row r="1" spans="1:4" x14ac:dyDescent="0.25">
      <c r="D1" s="8" t="s">
        <v>94</v>
      </c>
    </row>
    <row r="2" spans="1:4" x14ac:dyDescent="0.25">
      <c r="D2" s="8" t="s">
        <v>1</v>
      </c>
    </row>
    <row r="3" spans="1:4" x14ac:dyDescent="0.25">
      <c r="D3" s="8" t="s">
        <v>287</v>
      </c>
    </row>
    <row r="4" spans="1:4" x14ac:dyDescent="0.25">
      <c r="D4" s="8" t="s">
        <v>124</v>
      </c>
    </row>
    <row r="5" spans="1:4" s="7" customFormat="1" x14ac:dyDescent="0.25">
      <c r="A5" s="58" t="s">
        <v>120</v>
      </c>
      <c r="B5" s="58"/>
      <c r="C5" s="58"/>
      <c r="D5" s="58"/>
    </row>
    <row r="6" spans="1:4" s="7" customFormat="1" x14ac:dyDescent="0.25">
      <c r="A6" s="58" t="s">
        <v>296</v>
      </c>
      <c r="B6" s="58"/>
      <c r="C6" s="58"/>
      <c r="D6" s="58"/>
    </row>
    <row r="7" spans="1:4" s="7" customFormat="1" x14ac:dyDescent="0.25">
      <c r="A7" s="58" t="s">
        <v>280</v>
      </c>
      <c r="B7" s="58"/>
      <c r="C7" s="58"/>
      <c r="D7" s="58"/>
    </row>
    <row r="8" spans="1:4" s="7" customFormat="1" x14ac:dyDescent="0.25">
      <c r="A8" s="60" t="s">
        <v>297</v>
      </c>
      <c r="B8" s="60"/>
      <c r="C8" s="60"/>
      <c r="D8" s="60"/>
    </row>
    <row r="9" spans="1:4" x14ac:dyDescent="0.25">
      <c r="A9" s="2"/>
    </row>
    <row r="10" spans="1:4" ht="76.5" x14ac:dyDescent="0.25">
      <c r="A10" s="30" t="s">
        <v>121</v>
      </c>
      <c r="B10" s="57" t="s">
        <v>357</v>
      </c>
      <c r="C10" s="30" t="s">
        <v>358</v>
      </c>
      <c r="D10" s="30" t="s">
        <v>122</v>
      </c>
    </row>
    <row r="11" spans="1:4" x14ac:dyDescent="0.25">
      <c r="A11" s="30">
        <v>1</v>
      </c>
      <c r="B11" s="30">
        <v>2</v>
      </c>
      <c r="C11" s="30">
        <v>3</v>
      </c>
      <c r="D11" s="30">
        <v>4</v>
      </c>
    </row>
    <row r="12" spans="1:4" ht="84.75" customHeight="1" x14ac:dyDescent="0.25">
      <c r="A12" s="30" t="s">
        <v>298</v>
      </c>
      <c r="B12" s="34">
        <v>1400</v>
      </c>
      <c r="C12" s="34">
        <f>B12</f>
        <v>1400</v>
      </c>
      <c r="D12" s="30">
        <v>0</v>
      </c>
    </row>
    <row r="13" spans="1:4" ht="30" customHeight="1" x14ac:dyDescent="0.25">
      <c r="A13" s="35" t="s">
        <v>123</v>
      </c>
      <c r="B13" s="34">
        <f>B12</f>
        <v>1400</v>
      </c>
      <c r="C13" s="34">
        <f>C12</f>
        <v>1400</v>
      </c>
      <c r="D13" s="30">
        <v>0</v>
      </c>
    </row>
  </sheetData>
  <mergeCells count="4">
    <mergeCell ref="A5:D5"/>
    <mergeCell ref="A6:D6"/>
    <mergeCell ref="A7:D7"/>
    <mergeCell ref="A8:D8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E16"/>
  <sheetViews>
    <sheetView zoomScaleNormal="100" workbookViewId="0">
      <selection activeCell="C33" sqref="C33"/>
    </sheetView>
  </sheetViews>
  <sheetFormatPr defaultRowHeight="15" x14ac:dyDescent="0.25"/>
  <cols>
    <col min="1" max="11" width="22.28515625" customWidth="1"/>
  </cols>
  <sheetData>
    <row r="1" spans="1:5" x14ac:dyDescent="0.25">
      <c r="E1" s="8" t="s">
        <v>125</v>
      </c>
    </row>
    <row r="2" spans="1:5" x14ac:dyDescent="0.25">
      <c r="E2" s="8" t="s">
        <v>1</v>
      </c>
    </row>
    <row r="3" spans="1:5" x14ac:dyDescent="0.25">
      <c r="E3" s="8" t="s">
        <v>287</v>
      </c>
    </row>
    <row r="4" spans="1:5" x14ac:dyDescent="0.25">
      <c r="E4" s="8" t="s">
        <v>2</v>
      </c>
    </row>
    <row r="5" spans="1:5" x14ac:dyDescent="0.25">
      <c r="A5" s="58" t="s">
        <v>126</v>
      </c>
      <c r="B5" s="58"/>
      <c r="C5" s="58"/>
      <c r="D5" s="58"/>
      <c r="E5" s="58"/>
    </row>
    <row r="6" spans="1:5" x14ac:dyDescent="0.25">
      <c r="A6" s="58" t="s">
        <v>127</v>
      </c>
      <c r="B6" s="58"/>
      <c r="C6" s="58"/>
      <c r="D6" s="58"/>
      <c r="E6" s="58"/>
    </row>
    <row r="7" spans="1:5" x14ac:dyDescent="0.25">
      <c r="A7" s="58" t="s">
        <v>128</v>
      </c>
      <c r="B7" s="58"/>
      <c r="C7" s="58"/>
      <c r="D7" s="58"/>
      <c r="E7" s="58"/>
    </row>
    <row r="8" spans="1:5" x14ac:dyDescent="0.25">
      <c r="A8" s="58" t="s">
        <v>296</v>
      </c>
      <c r="B8" s="58"/>
      <c r="C8" s="58"/>
      <c r="D8" s="58"/>
      <c r="E8" s="58"/>
    </row>
    <row r="9" spans="1:5" x14ac:dyDescent="0.25">
      <c r="A9" s="58" t="s">
        <v>282</v>
      </c>
      <c r="B9" s="58"/>
      <c r="C9" s="58"/>
      <c r="D9" s="58"/>
      <c r="E9" s="58"/>
    </row>
    <row r="10" spans="1:5" ht="15" customHeight="1" x14ac:dyDescent="0.25">
      <c r="A10" s="60" t="s">
        <v>299</v>
      </c>
      <c r="B10" s="60"/>
      <c r="C10" s="60"/>
      <c r="D10" s="60"/>
      <c r="E10" s="60"/>
    </row>
    <row r="11" spans="1:5" x14ac:dyDescent="0.25">
      <c r="A11" s="2"/>
    </row>
    <row r="12" spans="1:5" x14ac:dyDescent="0.25">
      <c r="A12" s="62" t="s">
        <v>9</v>
      </c>
      <c r="B12" s="62" t="s">
        <v>129</v>
      </c>
      <c r="C12" s="62"/>
      <c r="D12" s="62"/>
      <c r="E12" s="62" t="s">
        <v>130</v>
      </c>
    </row>
    <row r="13" spans="1:5" ht="38.25" x14ac:dyDescent="0.25">
      <c r="A13" s="62"/>
      <c r="B13" s="30" t="s">
        <v>131</v>
      </c>
      <c r="C13" s="30" t="s">
        <v>132</v>
      </c>
      <c r="D13" s="30" t="s">
        <v>133</v>
      </c>
      <c r="E13" s="62"/>
    </row>
    <row r="14" spans="1:5" x14ac:dyDescent="0.25">
      <c r="A14" s="30">
        <v>1</v>
      </c>
      <c r="B14" s="30">
        <v>2</v>
      </c>
      <c r="C14" s="30">
        <v>3</v>
      </c>
      <c r="D14" s="30">
        <v>4</v>
      </c>
      <c r="E14" s="30">
        <v>5</v>
      </c>
    </row>
    <row r="15" spans="1:5" x14ac:dyDescent="0.25">
      <c r="A15" s="5" t="s">
        <v>134</v>
      </c>
      <c r="B15" s="64"/>
      <c r="C15" s="64"/>
      <c r="D15" s="64"/>
      <c r="E15" s="30">
        <v>0</v>
      </c>
    </row>
    <row r="16" spans="1:5" ht="107.25" customHeight="1" x14ac:dyDescent="0.25">
      <c r="A16" s="37" t="s">
        <v>135</v>
      </c>
      <c r="B16" s="32" t="s">
        <v>353</v>
      </c>
      <c r="C16" s="32" t="s">
        <v>319</v>
      </c>
      <c r="D16" s="32" t="s">
        <v>320</v>
      </c>
      <c r="E16" s="37" t="s">
        <v>347</v>
      </c>
    </row>
  </sheetData>
  <mergeCells count="10">
    <mergeCell ref="B15:D15"/>
    <mergeCell ref="A10:E10"/>
    <mergeCell ref="A9:E9"/>
    <mergeCell ref="A8:E8"/>
    <mergeCell ref="A7:E7"/>
    <mergeCell ref="A6:E6"/>
    <mergeCell ref="A5:E5"/>
    <mergeCell ref="A12:A13"/>
    <mergeCell ref="B12:D12"/>
    <mergeCell ref="E12:E13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FF00"/>
    <pageSetUpPr fitToPage="1"/>
  </sheetPr>
  <dimension ref="A1:E13"/>
  <sheetViews>
    <sheetView zoomScale="115" zoomScaleNormal="115" workbookViewId="0">
      <selection activeCell="B14" sqref="B14"/>
    </sheetView>
  </sheetViews>
  <sheetFormatPr defaultRowHeight="15" x14ac:dyDescent="0.25"/>
  <cols>
    <col min="1" max="1" width="63.85546875" customWidth="1"/>
    <col min="2" max="2" width="55.7109375" customWidth="1"/>
    <col min="3" max="11" width="22.28515625" customWidth="1"/>
  </cols>
  <sheetData>
    <row r="1" spans="1:5" x14ac:dyDescent="0.25">
      <c r="A1" s="1"/>
      <c r="B1" s="38" t="s">
        <v>125</v>
      </c>
    </row>
    <row r="2" spans="1:5" x14ac:dyDescent="0.25">
      <c r="A2" s="9"/>
      <c r="B2" s="38" t="s">
        <v>1</v>
      </c>
    </row>
    <row r="3" spans="1:5" x14ac:dyDescent="0.25">
      <c r="B3" s="38" t="s">
        <v>287</v>
      </c>
    </row>
    <row r="4" spans="1:5" x14ac:dyDescent="0.25">
      <c r="B4" s="38" t="s">
        <v>136</v>
      </c>
    </row>
    <row r="5" spans="1:5" x14ac:dyDescent="0.25">
      <c r="A5" s="58" t="s">
        <v>126</v>
      </c>
      <c r="B5" s="58"/>
    </row>
    <row r="6" spans="1:5" x14ac:dyDescent="0.25">
      <c r="A6" s="58" t="s">
        <v>137</v>
      </c>
      <c r="B6" s="58"/>
    </row>
    <row r="7" spans="1:5" x14ac:dyDescent="0.25">
      <c r="A7" s="58" t="s">
        <v>138</v>
      </c>
      <c r="B7" s="58"/>
    </row>
    <row r="8" spans="1:5" x14ac:dyDescent="0.25">
      <c r="A8" s="58" t="s">
        <v>296</v>
      </c>
      <c r="B8" s="58"/>
    </row>
    <row r="9" spans="1:5" x14ac:dyDescent="0.25">
      <c r="A9" s="58" t="s">
        <v>283</v>
      </c>
      <c r="B9" s="58"/>
    </row>
    <row r="10" spans="1:5" x14ac:dyDescent="0.25">
      <c r="A10" s="60" t="s">
        <v>299</v>
      </c>
      <c r="B10" s="60"/>
      <c r="C10" s="33"/>
      <c r="D10" s="33"/>
      <c r="E10" s="33"/>
    </row>
    <row r="11" spans="1:5" x14ac:dyDescent="0.25">
      <c r="A11" s="9"/>
    </row>
    <row r="12" spans="1:5" x14ac:dyDescent="0.25">
      <c r="A12" s="30" t="s">
        <v>9</v>
      </c>
      <c r="B12" s="30" t="s">
        <v>129</v>
      </c>
      <c r="C12" s="9"/>
    </row>
    <row r="13" spans="1:5" ht="76.5" customHeight="1" x14ac:dyDescent="0.25">
      <c r="A13" s="35" t="s">
        <v>139</v>
      </c>
      <c r="B13" s="35" t="s">
        <v>352</v>
      </c>
      <c r="C13" s="9"/>
    </row>
  </sheetData>
  <mergeCells count="6">
    <mergeCell ref="A10:B10"/>
    <mergeCell ref="A5:B5"/>
    <mergeCell ref="A6:B6"/>
    <mergeCell ref="A7:B7"/>
    <mergeCell ref="A8:B8"/>
    <mergeCell ref="A9:B9"/>
  </mergeCells>
  <pageMargins left="0.7" right="0.7" top="0.75" bottom="0.75" header="0.3" footer="0.3"/>
  <pageSetup paperSize="9" fitToHeight="0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J12"/>
  <sheetViews>
    <sheetView zoomScale="120" zoomScaleNormal="120" workbookViewId="0">
      <selection activeCell="G13" sqref="G13"/>
    </sheetView>
  </sheetViews>
  <sheetFormatPr defaultColWidth="8.85546875" defaultRowHeight="15" x14ac:dyDescent="0.25"/>
  <cols>
    <col min="1" max="9" width="17.85546875" style="11" customWidth="1"/>
    <col min="10" max="10" width="18.28515625" style="11" customWidth="1"/>
    <col min="11" max="14" width="23.5703125" style="11" customWidth="1"/>
    <col min="15" max="16384" width="8.85546875" style="11"/>
  </cols>
  <sheetData>
    <row r="1" spans="1:10" x14ac:dyDescent="0.25">
      <c r="J1" s="8" t="s">
        <v>140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2</v>
      </c>
    </row>
    <row r="5" spans="1:10" s="7" customFormat="1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7" customFormat="1" x14ac:dyDescent="0.25">
      <c r="A6" s="58" t="s">
        <v>300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7" customFormat="1" x14ac:dyDescent="0.25">
      <c r="A7" s="58" t="s">
        <v>301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7" customFormat="1" ht="23.25" customHeight="1" x14ac:dyDescent="0.25">
      <c r="A8" s="60" t="s">
        <v>302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7" customFormat="1" x14ac:dyDescent="0.25">
      <c r="D9" s="58" t="s">
        <v>281</v>
      </c>
      <c r="E9" s="58"/>
      <c r="F9" s="58"/>
    </row>
    <row r="10" spans="1:10" ht="78.599999999999994" customHeight="1" x14ac:dyDescent="0.25">
      <c r="A10" s="30" t="s">
        <v>8</v>
      </c>
      <c r="B10" s="30" t="s">
        <v>141</v>
      </c>
      <c r="C10" s="30" t="s">
        <v>142</v>
      </c>
      <c r="D10" s="30" t="s">
        <v>143</v>
      </c>
      <c r="E10" s="30" t="s">
        <v>144</v>
      </c>
      <c r="F10" s="30" t="s">
        <v>354</v>
      </c>
      <c r="G10" s="30" t="s">
        <v>145</v>
      </c>
      <c r="H10" s="30" t="s">
        <v>146</v>
      </c>
      <c r="I10" s="30" t="s">
        <v>147</v>
      </c>
      <c r="J10" s="30" t="s">
        <v>148</v>
      </c>
    </row>
    <row r="11" spans="1:10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</row>
    <row r="12" spans="1:10" ht="63.75" x14ac:dyDescent="0.25">
      <c r="A12" s="30">
        <v>1</v>
      </c>
      <c r="B12" s="32" t="s">
        <v>321</v>
      </c>
      <c r="C12" s="32" t="s">
        <v>322</v>
      </c>
      <c r="D12" s="30" t="s">
        <v>323</v>
      </c>
      <c r="E12" s="30"/>
      <c r="F12" s="32" t="s">
        <v>348</v>
      </c>
      <c r="G12" s="54" t="s">
        <v>359</v>
      </c>
      <c r="H12" s="54" t="str">
        <f>G12</f>
        <v>1,4 млн.м3</v>
      </c>
      <c r="I12" s="30">
        <v>0</v>
      </c>
      <c r="J12" s="30">
        <v>0</v>
      </c>
    </row>
  </sheetData>
  <mergeCells count="5">
    <mergeCell ref="A5:J5"/>
    <mergeCell ref="D9:F9"/>
    <mergeCell ref="A8:J8"/>
    <mergeCell ref="A7:J7"/>
    <mergeCell ref="A6:J6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FF00"/>
  </sheetPr>
  <dimension ref="A1:J13"/>
  <sheetViews>
    <sheetView zoomScale="130" zoomScaleNormal="130" workbookViewId="0">
      <selection activeCell="G12" sqref="G12"/>
    </sheetView>
  </sheetViews>
  <sheetFormatPr defaultRowHeight="15" x14ac:dyDescent="0.25"/>
  <cols>
    <col min="1" max="5" width="16.7109375" customWidth="1"/>
    <col min="6" max="6" width="18.85546875" customWidth="1"/>
    <col min="7" max="10" width="16.7109375" customWidth="1"/>
  </cols>
  <sheetData>
    <row r="1" spans="1:10" x14ac:dyDescent="0.25">
      <c r="J1" s="1" t="s">
        <v>140</v>
      </c>
    </row>
    <row r="2" spans="1:10" x14ac:dyDescent="0.25">
      <c r="J2" s="1" t="s">
        <v>1</v>
      </c>
    </row>
    <row r="3" spans="1:10" x14ac:dyDescent="0.25">
      <c r="J3" s="1" t="s">
        <v>287</v>
      </c>
    </row>
    <row r="4" spans="1:10" x14ac:dyDescent="0.25">
      <c r="J4" s="1" t="s">
        <v>136</v>
      </c>
    </row>
    <row r="5" spans="1:10" x14ac:dyDescent="0.25">
      <c r="A5" s="58" t="s">
        <v>126</v>
      </c>
      <c r="B5" s="58"/>
      <c r="C5" s="58"/>
      <c r="D5" s="58"/>
      <c r="E5" s="58"/>
      <c r="F5" s="58"/>
      <c r="G5" s="58"/>
      <c r="H5" s="58"/>
      <c r="I5" s="58"/>
      <c r="J5" s="58"/>
    </row>
    <row r="6" spans="1:10" s="7" customFormat="1" x14ac:dyDescent="0.25">
      <c r="A6" s="58" t="s">
        <v>303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7" customFormat="1" x14ac:dyDescent="0.25">
      <c r="A7" s="58" t="s">
        <v>304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7" customFormat="1" x14ac:dyDescent="0.25">
      <c r="A8" s="60" t="s">
        <v>324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7" customFormat="1" x14ac:dyDescent="0.25">
      <c r="D9" s="58" t="s">
        <v>281</v>
      </c>
      <c r="E9" s="58"/>
      <c r="F9" s="58"/>
    </row>
    <row r="10" spans="1:10" ht="78.599999999999994" customHeight="1" x14ac:dyDescent="0.25">
      <c r="A10" s="30" t="s">
        <v>8</v>
      </c>
      <c r="B10" s="30" t="s">
        <v>149</v>
      </c>
      <c r="C10" s="30" t="s">
        <v>142</v>
      </c>
      <c r="D10" s="30" t="s">
        <v>150</v>
      </c>
      <c r="E10" s="30" t="s">
        <v>151</v>
      </c>
      <c r="F10" s="30" t="s">
        <v>152</v>
      </c>
      <c r="G10" s="30" t="s">
        <v>145</v>
      </c>
      <c r="H10" s="30" t="s">
        <v>146</v>
      </c>
      <c r="I10" s="30" t="s">
        <v>153</v>
      </c>
      <c r="J10" s="30" t="s">
        <v>154</v>
      </c>
    </row>
    <row r="11" spans="1:10" x14ac:dyDescent="0.25">
      <c r="A11" s="30">
        <v>1</v>
      </c>
      <c r="B11" s="30">
        <v>2</v>
      </c>
      <c r="C11" s="30">
        <v>3</v>
      </c>
      <c r="D11" s="30">
        <v>4</v>
      </c>
      <c r="E11" s="30">
        <v>5</v>
      </c>
      <c r="F11" s="30">
        <v>6</v>
      </c>
      <c r="G11" s="30">
        <v>7</v>
      </c>
      <c r="H11" s="30">
        <v>8</v>
      </c>
      <c r="I11" s="30">
        <v>9</v>
      </c>
      <c r="J11" s="30">
        <v>10</v>
      </c>
    </row>
    <row r="12" spans="1:10" ht="76.5" x14ac:dyDescent="0.25">
      <c r="A12" s="30">
        <v>1</v>
      </c>
      <c r="B12" s="30" t="s">
        <v>318</v>
      </c>
      <c r="C12" s="30" t="s">
        <v>325</v>
      </c>
      <c r="D12" s="54" t="s">
        <v>318</v>
      </c>
      <c r="E12" s="54" t="s">
        <v>349</v>
      </c>
      <c r="F12" s="54" t="s">
        <v>350</v>
      </c>
      <c r="G12" s="54" t="str">
        <f>Прил4_ф1!G12</f>
        <v>1,4 млн.м3</v>
      </c>
      <c r="H12" s="54" t="str">
        <f>Прил4_ф1!H12</f>
        <v>1,4 млн.м3</v>
      </c>
      <c r="I12" s="30">
        <v>0</v>
      </c>
      <c r="J12" s="30">
        <v>0</v>
      </c>
    </row>
    <row r="13" spans="1:10" x14ac:dyDescent="0.25">
      <c r="A13" s="2"/>
      <c r="F13" s="31"/>
    </row>
  </sheetData>
  <mergeCells count="5">
    <mergeCell ref="A6:J6"/>
    <mergeCell ref="A5:J5"/>
    <mergeCell ref="D9:F9"/>
    <mergeCell ref="A8:J8"/>
    <mergeCell ref="A7:J7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J15"/>
  <sheetViews>
    <sheetView zoomScale="115" zoomScaleNormal="115" workbookViewId="0">
      <selection activeCell="C16" sqref="C16"/>
    </sheetView>
  </sheetViews>
  <sheetFormatPr defaultRowHeight="15" x14ac:dyDescent="0.25"/>
  <cols>
    <col min="1" max="10" width="13.7109375" customWidth="1"/>
  </cols>
  <sheetData>
    <row r="1" spans="1:10" x14ac:dyDescent="0.25">
      <c r="J1" s="8" t="s">
        <v>140</v>
      </c>
    </row>
    <row r="2" spans="1:10" x14ac:dyDescent="0.25">
      <c r="J2" s="8" t="s">
        <v>1</v>
      </c>
    </row>
    <row r="3" spans="1:10" x14ac:dyDescent="0.25">
      <c r="J3" s="8" t="s">
        <v>287</v>
      </c>
    </row>
    <row r="4" spans="1:10" x14ac:dyDescent="0.25">
      <c r="J4" s="8" t="s">
        <v>124</v>
      </c>
    </row>
    <row r="5" spans="1:10" s="10" customFormat="1" x14ac:dyDescent="0.25">
      <c r="A5" s="63" t="s">
        <v>126</v>
      </c>
      <c r="B5" s="63"/>
      <c r="C5" s="63"/>
      <c r="D5" s="63"/>
      <c r="E5" s="63"/>
      <c r="F5" s="63"/>
      <c r="G5" s="63"/>
      <c r="H5" s="63"/>
      <c r="I5" s="63"/>
      <c r="J5" s="63"/>
    </row>
    <row r="6" spans="1:10" s="10" customFormat="1" x14ac:dyDescent="0.25">
      <c r="A6" s="58" t="s">
        <v>300</v>
      </c>
      <c r="B6" s="58"/>
      <c r="C6" s="58"/>
      <c r="D6" s="58"/>
      <c r="E6" s="58"/>
      <c r="F6" s="58"/>
      <c r="G6" s="58"/>
      <c r="H6" s="58"/>
      <c r="I6" s="58"/>
      <c r="J6" s="58"/>
    </row>
    <row r="7" spans="1:10" s="10" customFormat="1" x14ac:dyDescent="0.25">
      <c r="A7" s="58" t="s">
        <v>304</v>
      </c>
      <c r="B7" s="58"/>
      <c r="C7" s="58"/>
      <c r="D7" s="58"/>
      <c r="E7" s="58"/>
      <c r="F7" s="58"/>
      <c r="G7" s="58"/>
      <c r="H7" s="58"/>
      <c r="I7" s="58"/>
      <c r="J7" s="58"/>
    </row>
    <row r="8" spans="1:10" s="10" customFormat="1" x14ac:dyDescent="0.25">
      <c r="A8" s="60" t="s">
        <v>305</v>
      </c>
      <c r="B8" s="60"/>
      <c r="C8" s="60"/>
      <c r="D8" s="60"/>
      <c r="E8" s="60"/>
      <c r="F8" s="60"/>
      <c r="G8" s="60"/>
      <c r="H8" s="60"/>
      <c r="I8" s="60"/>
      <c r="J8" s="60"/>
    </row>
    <row r="9" spans="1:10" s="10" customFormat="1" x14ac:dyDescent="0.25">
      <c r="D9" s="8" t="s">
        <v>284</v>
      </c>
    </row>
    <row r="10" spans="1:10" s="10" customFormat="1" x14ac:dyDescent="0.25">
      <c r="D10" s="8"/>
    </row>
    <row r="11" spans="1:10" ht="21.6" customHeight="1" x14ac:dyDescent="0.25">
      <c r="A11" s="62" t="s">
        <v>155</v>
      </c>
      <c r="B11" s="62" t="s">
        <v>149</v>
      </c>
      <c r="C11" s="62" t="s">
        <v>156</v>
      </c>
      <c r="D11" s="62"/>
      <c r="E11" s="62"/>
      <c r="F11" s="62"/>
      <c r="G11" s="62"/>
      <c r="H11" s="62"/>
      <c r="I11" s="62"/>
      <c r="J11" s="62"/>
    </row>
    <row r="12" spans="1:10" ht="24.75" customHeight="1" x14ac:dyDescent="0.25">
      <c r="A12" s="62"/>
      <c r="B12" s="62"/>
      <c r="C12" s="62">
        <v>1</v>
      </c>
      <c r="D12" s="62"/>
      <c r="E12" s="62">
        <v>2</v>
      </c>
      <c r="F12" s="62"/>
      <c r="G12" s="62">
        <v>3</v>
      </c>
      <c r="H12" s="62"/>
      <c r="I12" s="62" t="s">
        <v>157</v>
      </c>
      <c r="J12" s="62"/>
    </row>
    <row r="13" spans="1:10" ht="34.5" customHeight="1" x14ac:dyDescent="0.25">
      <c r="A13" s="62"/>
      <c r="B13" s="62"/>
      <c r="C13" s="62" t="s">
        <v>326</v>
      </c>
      <c r="D13" s="62"/>
      <c r="E13" s="62" t="s">
        <v>158</v>
      </c>
      <c r="F13" s="62"/>
      <c r="G13" s="62" t="s">
        <v>159</v>
      </c>
      <c r="H13" s="62"/>
      <c r="I13" s="62" t="s">
        <v>157</v>
      </c>
      <c r="J13" s="62"/>
    </row>
    <row r="14" spans="1:10" ht="43.15" customHeight="1" x14ac:dyDescent="0.25">
      <c r="A14" s="62"/>
      <c r="B14" s="62"/>
      <c r="C14" s="30" t="s">
        <v>160</v>
      </c>
      <c r="D14" s="30" t="s">
        <v>161</v>
      </c>
      <c r="E14" s="30" t="s">
        <v>160</v>
      </c>
      <c r="F14" s="30" t="s">
        <v>161</v>
      </c>
      <c r="G14" s="30" t="s">
        <v>160</v>
      </c>
      <c r="H14" s="30" t="s">
        <v>161</v>
      </c>
      <c r="I14" s="30" t="s">
        <v>160</v>
      </c>
      <c r="J14" s="30" t="s">
        <v>161</v>
      </c>
    </row>
    <row r="15" spans="1:10" ht="31.5" customHeight="1" x14ac:dyDescent="0.25">
      <c r="A15" s="30">
        <v>1</v>
      </c>
      <c r="B15" s="30" t="s">
        <v>318</v>
      </c>
      <c r="C15" s="43" t="s">
        <v>360</v>
      </c>
      <c r="D15" s="30">
        <v>0</v>
      </c>
      <c r="E15" s="30">
        <v>0</v>
      </c>
      <c r="F15" s="30">
        <v>0</v>
      </c>
      <c r="G15" s="30">
        <v>0</v>
      </c>
      <c r="H15" s="30">
        <v>0</v>
      </c>
      <c r="I15" s="54" t="str">
        <f>C15</f>
        <v>5,034 млн.м3 в месяц</v>
      </c>
      <c r="J15" s="30">
        <v>0</v>
      </c>
    </row>
  </sheetData>
  <mergeCells count="15">
    <mergeCell ref="A5:J5"/>
    <mergeCell ref="A6:J6"/>
    <mergeCell ref="A7:J7"/>
    <mergeCell ref="A8:J8"/>
    <mergeCell ref="I13:J13"/>
    <mergeCell ref="A11:A14"/>
    <mergeCell ref="B11:B14"/>
    <mergeCell ref="C11:J11"/>
    <mergeCell ref="C12:D12"/>
    <mergeCell ref="E12:F12"/>
    <mergeCell ref="G12:H12"/>
    <mergeCell ref="I12:J12"/>
    <mergeCell ref="C13:D13"/>
    <mergeCell ref="E13:F13"/>
    <mergeCell ref="G13:H13"/>
  </mergeCells>
  <pageMargins left="0.7" right="0.7" top="0.75" bottom="0.75" header="0.3" footer="0.3"/>
  <pageSetup paperSize="9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F7D7AC4-701C-44AE-AE29-D2DAE143BD86}">
  <sheetPr>
    <tabColor theme="4" tint="0.59999389629810485"/>
  </sheetPr>
  <dimension ref="A1:AD17"/>
  <sheetViews>
    <sheetView topLeftCell="B1" zoomScaleNormal="100" workbookViewId="0">
      <selection activeCell="AD14" sqref="AD14"/>
    </sheetView>
  </sheetViews>
  <sheetFormatPr defaultRowHeight="15" x14ac:dyDescent="0.25"/>
  <cols>
    <col min="1" max="3" width="19.5703125" style="31" customWidth="1"/>
    <col min="4" max="29" width="7.42578125" style="31" customWidth="1"/>
    <col min="30" max="30" width="21.140625" style="31" customWidth="1"/>
    <col min="31" max="34" width="13.7109375" style="31" customWidth="1"/>
    <col min="35" max="16384" width="9.140625" style="31"/>
  </cols>
  <sheetData>
    <row r="1" spans="1:30" x14ac:dyDescent="0.25">
      <c r="AD1" s="8" t="s">
        <v>140</v>
      </c>
    </row>
    <row r="2" spans="1:30" x14ac:dyDescent="0.25">
      <c r="AD2" s="8" t="s">
        <v>1</v>
      </c>
    </row>
    <row r="3" spans="1:30" x14ac:dyDescent="0.25">
      <c r="AD3" s="8" t="s">
        <v>287</v>
      </c>
    </row>
    <row r="4" spans="1:30" x14ac:dyDescent="0.25">
      <c r="AD4" s="8" t="s">
        <v>288</v>
      </c>
    </row>
    <row r="5" spans="1:30" x14ac:dyDescent="0.25">
      <c r="C5" s="66" t="s">
        <v>306</v>
      </c>
      <c r="D5" s="66"/>
      <c r="E5" s="66"/>
      <c r="F5" s="66"/>
      <c r="G5" s="66"/>
      <c r="H5" s="66"/>
      <c r="I5" s="66"/>
      <c r="J5" s="66"/>
      <c r="K5" s="66"/>
      <c r="L5" s="66"/>
      <c r="M5" s="66"/>
      <c r="N5" s="66"/>
      <c r="O5" s="66"/>
      <c r="P5" s="66"/>
      <c r="Q5" s="66"/>
      <c r="R5" s="66"/>
      <c r="S5" s="66"/>
      <c r="T5" s="66"/>
      <c r="U5" s="66"/>
      <c r="V5" s="66"/>
      <c r="W5" s="66"/>
      <c r="X5" s="66"/>
      <c r="Y5" s="66"/>
      <c r="Z5" s="66"/>
      <c r="AA5" s="66"/>
      <c r="AB5" s="66"/>
      <c r="AC5" s="66"/>
      <c r="AD5" s="66"/>
    </row>
    <row r="6" spans="1:30" x14ac:dyDescent="0.25">
      <c r="C6" s="66" t="s">
        <v>300</v>
      </c>
      <c r="D6" s="66"/>
      <c r="E6" s="66"/>
      <c r="F6" s="66"/>
      <c r="G6" s="66"/>
      <c r="H6" s="66"/>
      <c r="I6" s="66"/>
      <c r="J6" s="66"/>
      <c r="K6" s="66"/>
      <c r="L6" s="66"/>
      <c r="M6" s="66"/>
      <c r="N6" s="66"/>
      <c r="O6" s="66"/>
      <c r="P6" s="66"/>
      <c r="Q6" s="66"/>
      <c r="R6" s="66"/>
      <c r="S6" s="66"/>
      <c r="T6" s="66"/>
      <c r="U6" s="66"/>
      <c r="V6" s="66"/>
      <c r="W6" s="66"/>
      <c r="X6" s="66"/>
      <c r="Y6" s="66"/>
      <c r="Z6" s="66"/>
      <c r="AA6" s="66"/>
      <c r="AB6" s="66"/>
      <c r="AC6" s="66"/>
      <c r="AD6" s="66"/>
    </row>
    <row r="7" spans="1:30" x14ac:dyDescent="0.25">
      <c r="A7" s="8"/>
      <c r="C7" s="66" t="s">
        <v>301</v>
      </c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  <c r="Q7" s="66"/>
      <c r="R7" s="66"/>
      <c r="S7" s="66"/>
      <c r="T7" s="66"/>
      <c r="U7" s="66"/>
      <c r="V7" s="66"/>
      <c r="W7" s="66"/>
      <c r="X7" s="66"/>
      <c r="Y7" s="66"/>
      <c r="Z7" s="66"/>
      <c r="AA7" s="66"/>
      <c r="AB7" s="66"/>
      <c r="AC7" s="66"/>
      <c r="AD7" s="66"/>
    </row>
    <row r="8" spans="1:30" x14ac:dyDescent="0.25">
      <c r="A8" s="8"/>
      <c r="C8" s="66" t="s">
        <v>307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  <c r="R8" s="66"/>
      <c r="S8" s="66"/>
      <c r="T8" s="66"/>
      <c r="U8" s="66"/>
      <c r="V8" s="66"/>
      <c r="W8" s="66"/>
      <c r="X8" s="66"/>
      <c r="Y8" s="66"/>
      <c r="Z8" s="66"/>
      <c r="AA8" s="66"/>
      <c r="AB8" s="66"/>
      <c r="AC8" s="66"/>
      <c r="AD8" s="66"/>
    </row>
    <row r="9" spans="1:30" x14ac:dyDescent="0.25">
      <c r="A9" s="2"/>
      <c r="C9" s="67" t="s">
        <v>308</v>
      </c>
      <c r="D9" s="67"/>
      <c r="E9" s="67"/>
      <c r="F9" s="67"/>
      <c r="G9" s="67"/>
      <c r="H9" s="67"/>
      <c r="I9" s="67"/>
      <c r="J9" s="67"/>
      <c r="K9" s="67"/>
      <c r="L9" s="67"/>
      <c r="M9" s="67"/>
      <c r="N9" s="67"/>
      <c r="O9" s="67"/>
      <c r="P9" s="67"/>
      <c r="Q9" s="67"/>
      <c r="R9" s="67"/>
      <c r="S9" s="67"/>
      <c r="T9" s="67"/>
      <c r="U9" s="67"/>
      <c r="V9" s="67"/>
      <c r="W9" s="67"/>
      <c r="X9" s="67"/>
      <c r="Y9" s="67"/>
      <c r="Z9" s="67"/>
      <c r="AA9" s="67"/>
      <c r="AB9" s="67"/>
      <c r="AC9" s="67"/>
      <c r="AD9" s="67"/>
    </row>
    <row r="10" spans="1:30" x14ac:dyDescent="0.25">
      <c r="A10" s="2"/>
      <c r="C10" s="39"/>
      <c r="D10" s="39"/>
      <c r="E10" s="39"/>
      <c r="F10" s="39"/>
      <c r="G10" s="39"/>
      <c r="H10" s="39"/>
      <c r="I10" s="39"/>
      <c r="J10" s="39"/>
      <c r="K10" s="39"/>
      <c r="L10" s="39"/>
      <c r="M10" s="39"/>
      <c r="N10" s="39"/>
      <c r="O10" s="39"/>
      <c r="P10" s="39"/>
      <c r="Q10" s="39"/>
      <c r="R10" s="39"/>
      <c r="S10" s="39"/>
      <c r="T10" s="39"/>
      <c r="U10" s="39"/>
      <c r="V10" s="39"/>
      <c r="W10" s="39"/>
      <c r="X10" s="39"/>
      <c r="Y10" s="39"/>
      <c r="Z10" s="39"/>
      <c r="AA10" s="39"/>
      <c r="AB10" s="39"/>
      <c r="AC10" s="39"/>
      <c r="AD10" s="39"/>
    </row>
    <row r="11" spans="1:30" ht="64.150000000000006" customHeight="1" x14ac:dyDescent="0.25">
      <c r="A11" s="32" t="s">
        <v>162</v>
      </c>
      <c r="B11" s="32" t="s">
        <v>163</v>
      </c>
      <c r="C11" s="32" t="s">
        <v>164</v>
      </c>
      <c r="D11" s="62" t="s">
        <v>165</v>
      </c>
      <c r="E11" s="65"/>
      <c r="F11" s="65"/>
      <c r="G11" s="65"/>
      <c r="H11" s="65"/>
      <c r="I11" s="65"/>
      <c r="J11" s="65"/>
      <c r="K11" s="65"/>
      <c r="L11" s="65"/>
      <c r="M11" s="65"/>
      <c r="N11" s="65"/>
      <c r="O11" s="65"/>
      <c r="P11" s="65"/>
      <c r="Q11" s="62" t="s">
        <v>166</v>
      </c>
      <c r="R11" s="65"/>
      <c r="S11" s="65"/>
      <c r="T11" s="65"/>
      <c r="U11" s="65"/>
      <c r="V11" s="65"/>
      <c r="W11" s="65"/>
      <c r="X11" s="65"/>
      <c r="Y11" s="65"/>
      <c r="Z11" s="65"/>
      <c r="AA11" s="65"/>
      <c r="AB11" s="65"/>
      <c r="AC11" s="65"/>
      <c r="AD11" s="32" t="s">
        <v>167</v>
      </c>
    </row>
    <row r="12" spans="1:30" ht="19.899999999999999" customHeight="1" x14ac:dyDescent="0.25">
      <c r="A12" s="32">
        <v>1</v>
      </c>
      <c r="B12" s="32">
        <v>2</v>
      </c>
      <c r="C12" s="32">
        <v>3</v>
      </c>
      <c r="D12" s="62">
        <v>4</v>
      </c>
      <c r="E12" s="65"/>
      <c r="F12" s="65"/>
      <c r="G12" s="65"/>
      <c r="H12" s="65"/>
      <c r="I12" s="65"/>
      <c r="J12" s="65"/>
      <c r="K12" s="65"/>
      <c r="L12" s="65"/>
      <c r="M12" s="65"/>
      <c r="N12" s="65"/>
      <c r="O12" s="65"/>
      <c r="P12" s="65"/>
      <c r="Q12" s="62">
        <v>5</v>
      </c>
      <c r="R12" s="65"/>
      <c r="S12" s="65"/>
      <c r="T12" s="65"/>
      <c r="U12" s="65"/>
      <c r="V12" s="65"/>
      <c r="W12" s="65"/>
      <c r="X12" s="65"/>
      <c r="Y12" s="65"/>
      <c r="Z12" s="65"/>
      <c r="AA12" s="65"/>
      <c r="AB12" s="65"/>
      <c r="AC12" s="65"/>
      <c r="AD12" s="32">
        <v>6</v>
      </c>
    </row>
    <row r="13" spans="1:30" ht="26.25" customHeight="1" x14ac:dyDescent="0.25">
      <c r="A13" s="32"/>
      <c r="B13" s="32"/>
      <c r="C13" s="32"/>
      <c r="D13" s="40" t="s">
        <v>268</v>
      </c>
      <c r="E13" s="40" t="s">
        <v>269</v>
      </c>
      <c r="F13" s="40" t="s">
        <v>270</v>
      </c>
      <c r="G13" s="40" t="s">
        <v>271</v>
      </c>
      <c r="H13" s="40" t="s">
        <v>272</v>
      </c>
      <c r="I13" s="40" t="s">
        <v>273</v>
      </c>
      <c r="J13" s="40" t="s">
        <v>274</v>
      </c>
      <c r="K13" s="40" t="s">
        <v>275</v>
      </c>
      <c r="L13" s="40" t="s">
        <v>276</v>
      </c>
      <c r="M13" s="40" t="s">
        <v>277</v>
      </c>
      <c r="N13" s="40" t="s">
        <v>278</v>
      </c>
      <c r="O13" s="40" t="s">
        <v>279</v>
      </c>
      <c r="P13" s="40" t="s">
        <v>356</v>
      </c>
      <c r="Q13" s="40" t="s">
        <v>268</v>
      </c>
      <c r="R13" s="40" t="s">
        <v>269</v>
      </c>
      <c r="S13" s="40" t="s">
        <v>270</v>
      </c>
      <c r="T13" s="40" t="s">
        <v>271</v>
      </c>
      <c r="U13" s="40" t="s">
        <v>272</v>
      </c>
      <c r="V13" s="40" t="s">
        <v>273</v>
      </c>
      <c r="W13" s="40" t="s">
        <v>274</v>
      </c>
      <c r="X13" s="40" t="s">
        <v>275</v>
      </c>
      <c r="Y13" s="40" t="s">
        <v>276</v>
      </c>
      <c r="Z13" s="40" t="s">
        <v>277</v>
      </c>
      <c r="AA13" s="40" t="s">
        <v>278</v>
      </c>
      <c r="AB13" s="40" t="s">
        <v>279</v>
      </c>
      <c r="AC13" s="40" t="s">
        <v>356</v>
      </c>
      <c r="AD13" s="32"/>
    </row>
    <row r="14" spans="1:30" ht="157.5" customHeight="1" x14ac:dyDescent="0.25">
      <c r="A14" s="32" t="s">
        <v>328</v>
      </c>
      <c r="B14" s="32" t="s">
        <v>318</v>
      </c>
      <c r="C14" s="32" t="s">
        <v>327</v>
      </c>
      <c r="D14" s="41">
        <v>1.407</v>
      </c>
      <c r="E14" s="41">
        <v>1.4</v>
      </c>
      <c r="F14" s="41"/>
      <c r="G14" s="41"/>
      <c r="H14" s="41"/>
      <c r="I14" s="41"/>
      <c r="J14" s="41"/>
      <c r="K14" s="41"/>
      <c r="L14" s="41"/>
      <c r="M14" s="41"/>
      <c r="N14" s="41"/>
      <c r="O14" s="41"/>
      <c r="P14" s="13">
        <f>SUM(D14:O14)</f>
        <v>2.8069999999999999</v>
      </c>
      <c r="Q14" s="13">
        <f>D14</f>
        <v>1.407</v>
      </c>
      <c r="R14" s="13">
        <f t="shared" ref="R14:AB14" si="0">E14</f>
        <v>1.4</v>
      </c>
      <c r="S14" s="13">
        <f t="shared" si="0"/>
        <v>0</v>
      </c>
      <c r="T14" s="13">
        <f t="shared" si="0"/>
        <v>0</v>
      </c>
      <c r="U14" s="13">
        <f t="shared" si="0"/>
        <v>0</v>
      </c>
      <c r="V14" s="13">
        <f t="shared" si="0"/>
        <v>0</v>
      </c>
      <c r="W14" s="13">
        <f t="shared" si="0"/>
        <v>0</v>
      </c>
      <c r="X14" s="13">
        <f t="shared" si="0"/>
        <v>0</v>
      </c>
      <c r="Y14" s="13">
        <f t="shared" si="0"/>
        <v>0</v>
      </c>
      <c r="Z14" s="13">
        <f t="shared" si="0"/>
        <v>0</v>
      </c>
      <c r="AA14" s="13">
        <f t="shared" si="0"/>
        <v>0</v>
      </c>
      <c r="AB14" s="13">
        <f t="shared" si="0"/>
        <v>0</v>
      </c>
      <c r="AC14" s="13">
        <f t="shared" ref="AC14" si="1">P14</f>
        <v>2.8069999999999999</v>
      </c>
      <c r="AD14" s="32" t="str">
        <f>Прил4_ф3!I15</f>
        <v>5,034 млн.м3 в месяц</v>
      </c>
    </row>
    <row r="15" spans="1:30" ht="19.899999999999999" customHeight="1" x14ac:dyDescent="0.25">
      <c r="A15" s="32" t="s">
        <v>123</v>
      </c>
      <c r="B15" s="36"/>
      <c r="C15" s="36"/>
      <c r="D15" s="42">
        <f>D14</f>
        <v>1.407</v>
      </c>
      <c r="E15" s="42">
        <f t="shared" ref="E15:O15" si="2">E14</f>
        <v>1.4</v>
      </c>
      <c r="F15" s="42">
        <f t="shared" si="2"/>
        <v>0</v>
      </c>
      <c r="G15" s="42">
        <f t="shared" si="2"/>
        <v>0</v>
      </c>
      <c r="H15" s="42">
        <f t="shared" si="2"/>
        <v>0</v>
      </c>
      <c r="I15" s="42">
        <f t="shared" si="2"/>
        <v>0</v>
      </c>
      <c r="J15" s="42">
        <f t="shared" si="2"/>
        <v>0</v>
      </c>
      <c r="K15" s="42">
        <f t="shared" si="2"/>
        <v>0</v>
      </c>
      <c r="L15" s="42">
        <f t="shared" si="2"/>
        <v>0</v>
      </c>
      <c r="M15" s="42">
        <f t="shared" si="2"/>
        <v>0</v>
      </c>
      <c r="N15" s="42">
        <f t="shared" si="2"/>
        <v>0</v>
      </c>
      <c r="O15" s="42">
        <f t="shared" si="2"/>
        <v>0</v>
      </c>
      <c r="P15" s="42">
        <f>SUM(D15:O15)</f>
        <v>2.8069999999999999</v>
      </c>
      <c r="Q15" s="42">
        <f>Q14</f>
        <v>1.407</v>
      </c>
      <c r="R15" s="42">
        <f t="shared" ref="R15:AB15" si="3">R14</f>
        <v>1.4</v>
      </c>
      <c r="S15" s="42">
        <f t="shared" si="3"/>
        <v>0</v>
      </c>
      <c r="T15" s="42">
        <f t="shared" si="3"/>
        <v>0</v>
      </c>
      <c r="U15" s="42">
        <f t="shared" si="3"/>
        <v>0</v>
      </c>
      <c r="V15" s="42">
        <f t="shared" si="3"/>
        <v>0</v>
      </c>
      <c r="W15" s="42">
        <f t="shared" si="3"/>
        <v>0</v>
      </c>
      <c r="X15" s="42">
        <f t="shared" si="3"/>
        <v>0</v>
      </c>
      <c r="Y15" s="42">
        <f t="shared" si="3"/>
        <v>0</v>
      </c>
      <c r="Z15" s="42">
        <f t="shared" si="3"/>
        <v>0</v>
      </c>
      <c r="AA15" s="42">
        <f t="shared" si="3"/>
        <v>0</v>
      </c>
      <c r="AB15" s="42">
        <f t="shared" si="3"/>
        <v>0</v>
      </c>
      <c r="AC15" s="13">
        <f>SUM(Q15:AB15)</f>
        <v>2.8069999999999999</v>
      </c>
      <c r="AD15" s="32" t="str">
        <f>AD14</f>
        <v>5,034 млн.м3 в месяц</v>
      </c>
    </row>
    <row r="16" spans="1:30" x14ac:dyDescent="0.25">
      <c r="A16" s="2"/>
    </row>
    <row r="17" spans="1:1" x14ac:dyDescent="0.25">
      <c r="A17" s="2"/>
    </row>
  </sheetData>
  <mergeCells count="9">
    <mergeCell ref="D12:P12"/>
    <mergeCell ref="Q12:AC12"/>
    <mergeCell ref="C5:AD5"/>
    <mergeCell ref="C6:AD6"/>
    <mergeCell ref="C7:AD7"/>
    <mergeCell ref="C8:AD8"/>
    <mergeCell ref="C9:AD9"/>
    <mergeCell ref="D11:P11"/>
    <mergeCell ref="Q11:AC1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1</vt:i4>
      </vt:variant>
    </vt:vector>
  </HeadingPairs>
  <TitlesOfParts>
    <vt:vector size="17" baseType="lpstr">
      <vt:lpstr>Прил1_ф1</vt:lpstr>
      <vt:lpstr>Прил2_ф1</vt:lpstr>
      <vt:lpstr>Прил2_ф3</vt:lpstr>
      <vt:lpstr>Прил3_ф1</vt:lpstr>
      <vt:lpstr>Прил3_ф2</vt:lpstr>
      <vt:lpstr>Прил4_ф1</vt:lpstr>
      <vt:lpstr>Прил4_ф2</vt:lpstr>
      <vt:lpstr>Прил4_ф3</vt:lpstr>
      <vt:lpstr>Прил4_ф4</vt:lpstr>
      <vt:lpstr>Прил4_ф5</vt:lpstr>
      <vt:lpstr>Прил5_ф1</vt:lpstr>
      <vt:lpstr>Прил6_ф1</vt:lpstr>
      <vt:lpstr>Прил7_ф1</vt:lpstr>
      <vt:lpstr>Прил8_ф1</vt:lpstr>
      <vt:lpstr>Прил9_ф1</vt:lpstr>
      <vt:lpstr>Прил10_ф1</vt:lpstr>
      <vt:lpstr>Прил2_ф1!OLE_LINK2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Иванов Иван Иванович</dc:creator>
  <cp:lastModifiedBy>Экономист</cp:lastModifiedBy>
  <cp:lastPrinted>2023-10-03T07:54:27Z</cp:lastPrinted>
  <dcterms:created xsi:type="dcterms:W3CDTF">2019-04-23T12:56:01Z</dcterms:created>
  <dcterms:modified xsi:type="dcterms:W3CDTF">2026-03-13T09:54:52Z</dcterms:modified>
</cp:coreProperties>
</file>